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'Лист1'!$A$5:$X$26</definedName>
    <definedName name="_xlnm.Print_Area" localSheetId="0">'Лист1'!$A$1:$X$26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U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Конкурс штабов от "Красволонтер".
Мини грант на 30 000р.</t>
        </r>
      </text>
    </comment>
  </commentList>
</comments>
</file>

<file path=xl/sharedStrings.xml><?xml version="1.0" encoding="utf-8"?>
<sst xmlns="http://schemas.openxmlformats.org/spreadsheetml/2006/main" count="99" uniqueCount="81">
  <si>
    <t>№</t>
  </si>
  <si>
    <t>СУММА БАЛЛОВ</t>
  </si>
  <si>
    <t>МЕСТО</t>
  </si>
  <si>
    <t>МУНИЦИПАЛЬНОЕ ОБРАЗОВАНИЕ</t>
  </si>
  <si>
    <t xml:space="preserve">до 100 человек - 5 баллов                                                                                                                                                                                     101-200 человек - 10 баллов                                                                                                                                                                                                            201-300 человек - 15 баллов                                                                                                                                                                   301-400 человек - 20 баллов                                                                                                                                                                                                        401-500 человек - 25 баллов                                                                                                                                                          свыше 500 человек - 30 баллов                                              </t>
  </si>
  <si>
    <t>KPI</t>
  </si>
  <si>
    <t>Баллы</t>
  </si>
  <si>
    <t>Проведение - 30 баллов</t>
  </si>
  <si>
    <t>Варианты оценки: - по занятым местам; - по факту участия; - по количеству принявших участие</t>
  </si>
  <si>
    <t>Результаты участия муниципального образования/ВУЗа в окружных, всероссийских и международных мероприятиях</t>
  </si>
  <si>
    <t>Другие мероприятия краевого уровня (вносятся региональным штабом ФП)</t>
  </si>
  <si>
    <t>ЗАТО г. Железногорск</t>
  </si>
  <si>
    <t>ЗАТО г. Зеленогорск</t>
  </si>
  <si>
    <t>Участие штаба ФП в краевых событиях (мероприятия на территории г. Красноярска)</t>
  </si>
  <si>
    <t xml:space="preserve">Наличие группы Вконтакте (оформленной по требованиям Краевого штаба) - 5 баллов.  Еженедельно обновляемый контент - (+5 баллов)                                                                                                                                                 </t>
  </si>
  <si>
    <t>Соглашение с КРМОО АВЦ "Красволонтёр" - 10</t>
  </si>
  <si>
    <t>Участие - 5 баллов (за каждое мероприятие)</t>
  </si>
  <si>
    <t xml:space="preserve">Соответствие штаба  «Красволонтер» формальным признакам     </t>
  </si>
  <si>
    <t>Численность группы "Вконтакте" штаба «Красволонтер»</t>
  </si>
  <si>
    <t>до 5 чел - 0 баллов
от 5 до 10 чел - 5 баллов
от 10 до 20 чел - 15 баллов
от 20 ло 30 чел - 20 баллов
от 30 до 40 чел - 25 баллов
от 40 до 50 чел - 30 баллов
свыше 50 чел - 40 баллов</t>
  </si>
  <si>
    <t>Ведение аккаунта М.Ш. на сайте krasvolunteers.ru - 20 баллов</t>
  </si>
  <si>
    <t>Численность актива штаба «Красволонтер» на сайте красволонтер.рф</t>
  </si>
  <si>
    <t xml:space="preserve">Муниципальное ключевое мероприятие "Волонтер года" </t>
  </si>
  <si>
    <t>Результаты работы по направлениям общественной организации в муниципальном образовании/ВУЗе</t>
  </si>
  <si>
    <t xml:space="preserve">Участие во Всероссийском  конкурсе «Доброволец России» в номинациях, сопутствующих направлению "Событийное волонтёрство"  </t>
  </si>
  <si>
    <t xml:space="preserve">Участие - 30 баллов                                                                                                                                                                                           (если предусмотрены места, то:                                                                                                                                                         1 место + 15 баллов,                                                                                                                                                                                                 2 место + 10 баллов,                                                                                                                                                                                             3 место + 5 баллов)            </t>
  </si>
  <si>
    <t>20 баллов за каждого участника</t>
  </si>
  <si>
    <t xml:space="preserve">до 5 чел - 0 баллов
от 5 до 10 чел - 5 баллов
от 10 до 20 чел - 15 баллов
от 20 ло 30 чел - 20 баллов
от 30 до 40 чел - 25 баллов
от 40 до 50 чел - 30 баллов
свыше 50 чел - 40 баллов                                                                                                        </t>
  </si>
  <si>
    <t>8</t>
  </si>
  <si>
    <t>9</t>
  </si>
  <si>
    <t>В случае одинакового количества баллов, более высокое место занимает рейтингуемый объект (муниципальное образование), имеющее больше более высоких мест в каждом оцениваемом разделе</t>
  </si>
  <si>
    <t>За 1</t>
  </si>
  <si>
    <t>За 2</t>
  </si>
  <si>
    <t>За 3</t>
  </si>
  <si>
    <t>За 4-10</t>
  </si>
  <si>
    <t>За 11-20</t>
  </si>
  <si>
    <t>За 21-30</t>
  </si>
  <si>
    <t>За 31-40</t>
  </si>
  <si>
    <t>За 41-61</t>
  </si>
  <si>
    <t>место</t>
  </si>
  <si>
    <t>5 баллов за каждое мероприятие</t>
  </si>
  <si>
    <t>50 баллов участие+ 30 за призовое место</t>
  </si>
  <si>
    <t>БАЛЛЫ ДЛЯ РЕЙТИНГА ФП "ДОБРОВОЛЬЧЕСТВО"</t>
  </si>
  <si>
    <t>35</t>
  </si>
  <si>
    <t>Г.Канск</t>
  </si>
  <si>
    <t>Г. Лесосибирск</t>
  </si>
  <si>
    <t>Г. Минусинск</t>
  </si>
  <si>
    <t>Балахтинский район</t>
  </si>
  <si>
    <t>г. Красноярск</t>
  </si>
  <si>
    <t>Минусинский район</t>
  </si>
  <si>
    <t>Шушенский район</t>
  </si>
  <si>
    <t>Ачинский район</t>
  </si>
  <si>
    <t>Краснотуранский район</t>
  </si>
  <si>
    <t>г. Шарыпово</t>
  </si>
  <si>
    <t>Таймырский Долгано-Ненецкий  район</t>
  </si>
  <si>
    <t>г. Ачинск</t>
  </si>
  <si>
    <t>Ужурский район</t>
  </si>
  <si>
    <t>Манский район</t>
  </si>
  <si>
    <t>Кежемский район</t>
  </si>
  <si>
    <t>г. Енисейск</t>
  </si>
  <si>
    <t>г. Сосновоборск</t>
  </si>
  <si>
    <t>Казачинский район</t>
  </si>
  <si>
    <t>Назаровский район</t>
  </si>
  <si>
    <t>2</t>
  </si>
  <si>
    <t>5</t>
  </si>
  <si>
    <t>45</t>
  </si>
  <si>
    <t>0,2 балла за каждого волонтера</t>
  </si>
  <si>
    <t>3</t>
  </si>
  <si>
    <t>11</t>
  </si>
  <si>
    <t>13</t>
  </si>
  <si>
    <t>14</t>
  </si>
  <si>
    <t>15</t>
  </si>
  <si>
    <t>16</t>
  </si>
  <si>
    <t>40</t>
  </si>
  <si>
    <r>
      <rPr>
        <b/>
        <sz val="14"/>
        <color indexed="10"/>
        <rFont val="Arial Narrow"/>
        <family val="2"/>
      </rPr>
      <t>ФЛАГМАНСКАЯ ПРОГРАММА "МЫ ПОМОГАЕМ"
РЕЙТИНГ МУНИЦИПАЛЬНЫХ РАЙОНОВ И ГОРОДСКИХ ОКРУГОВ КРАСНОЯРСКОГО КРАЯ на 30 сентября 2020 года
СО НКО - получатель субсидии - Красноярская региональная молодежная общественная организация «Ассоциация волонтерских центров Красноярского края «Красволонтер»</t>
    </r>
    <r>
      <rPr>
        <b/>
        <sz val="12"/>
        <color indexed="12"/>
        <rFont val="Arial Narrow"/>
        <family val="2"/>
      </rPr>
      <t xml:space="preserve">
РУКОВОДИТЕЛЬ СО НКО: ИВАННИКОВ ВЛАДИМИР ВИКТОРОВИЧ, Тел.: 8-999-440-20-19; E-mail: krasvolunteers@yandex.ru</t>
    </r>
  </si>
  <si>
    <r>
      <t xml:space="preserve">Мероприятия штаба «Красволонтер» по системе электронной отчетности
</t>
    </r>
    <r>
      <rPr>
        <b/>
        <sz val="11"/>
        <color indexed="8"/>
        <rFont val="Calibri"/>
        <family val="2"/>
      </rPr>
      <t>(ВАЖНО: все мероприятия должны быть на сайте красволонтер.рф)</t>
    </r>
  </si>
  <si>
    <r>
      <t xml:space="preserve">Волонтеры в рамках мероприятий «Красволонтер» по системе электронной отчетности
</t>
    </r>
    <r>
      <rPr>
        <b/>
        <sz val="11"/>
        <color indexed="8"/>
        <rFont val="Calibri"/>
        <family val="2"/>
      </rPr>
      <t>(ВАЖНО: все мероприятия должны быть на сайте красволонтер.рф)</t>
    </r>
  </si>
  <si>
    <r>
      <t xml:space="preserve">Обучение волонтеров
</t>
    </r>
    <r>
      <rPr>
        <b/>
        <sz val="11"/>
        <color indexed="8"/>
        <rFont val="Calibri"/>
        <family val="2"/>
      </rPr>
      <t>(Академия событийного волонтерства от Краевого штаба; Самостоятельные образовательные площадки, по согласованию с Краевым штабом; Онлайн обучение на сайте красволонтер.рф)</t>
    </r>
  </si>
  <si>
    <r>
      <t xml:space="preserve">Участие в международных крупных событиях за пределами Красноярского края
</t>
    </r>
    <r>
      <rPr>
        <b/>
        <sz val="11"/>
        <color indexed="8"/>
        <rFont val="Calibri"/>
        <family val="2"/>
      </rPr>
      <t>(программа мобильности от АВЦ)</t>
    </r>
  </si>
  <si>
    <r>
      <t xml:space="preserve">Участие в других мероприятиях по событийному волонтерству                                                         </t>
    </r>
    <r>
      <rPr>
        <b/>
        <sz val="11"/>
        <color indexed="8"/>
        <rFont val="Calibri"/>
        <family val="2"/>
      </rPr>
      <t>(победы в грантовых конкурсах:
Росмолодежь, президентские гранты, Территория РУСАЛа и иные)</t>
    </r>
  </si>
  <si>
    <t>Баллы в общий рейтинг  ФП "Мы помогаем" конвертируются согласно следующей таблице: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</si>
</sst>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0"/>
      <name val="Arial Narrow"/>
      <family val="2"/>
    </font>
    <font>
      <b/>
      <sz val="12"/>
      <color indexed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8.5"/>
      <name val="Verdana"/>
      <family val="2"/>
    </font>
    <font>
      <u val="single"/>
      <sz val="11"/>
      <name val="Arial Narrow"/>
      <family val="2"/>
    </font>
    <font>
      <sz val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8.5"/>
      <color indexed="8"/>
      <name val="Verdan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 Narrow"/>
      <family val="2"/>
    </font>
    <font>
      <b/>
      <sz val="11"/>
      <color indexed="10"/>
      <name val="Arial Narrow"/>
      <family val="2"/>
    </font>
    <font>
      <b/>
      <sz val="11"/>
      <color indexed="12"/>
      <name val="Arial Narrow"/>
      <family val="2"/>
    </font>
    <font>
      <sz val="11"/>
      <color indexed="10"/>
      <name val="Arial Narrow"/>
      <family val="2"/>
    </font>
    <font>
      <sz val="8.5"/>
      <color indexed="10"/>
      <name val="Verdana"/>
      <family val="2"/>
    </font>
    <font>
      <sz val="14"/>
      <color indexed="8"/>
      <name val="Times New Roman"/>
      <family val="1"/>
    </font>
    <font>
      <b/>
      <sz val="11"/>
      <color indexed="8"/>
      <name val="Arial Narrow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8.5"/>
      <color theme="1"/>
      <name val="Verdana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b/>
      <sz val="11"/>
      <color rgb="FF3525FF"/>
      <name val="Arial Narrow"/>
      <family val="2"/>
    </font>
    <font>
      <sz val="8.5"/>
      <color rgb="FF000000"/>
      <name val="Verdana"/>
      <family val="2"/>
    </font>
    <font>
      <sz val="11"/>
      <color rgb="FFFF0000"/>
      <name val="Arial Narrow"/>
      <family val="2"/>
    </font>
    <font>
      <sz val="8.5"/>
      <color rgb="FFFF0000"/>
      <name val="Verdana"/>
      <family val="2"/>
    </font>
    <font>
      <b/>
      <sz val="11"/>
      <color theme="1"/>
      <name val="Arial Narrow"/>
      <family val="2"/>
    </font>
    <font>
      <b/>
      <sz val="10"/>
      <color theme="1"/>
      <name val="Calibri"/>
      <family val="2"/>
    </font>
    <font>
      <sz val="14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B0B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58" fillId="0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8" fillId="0" borderId="0" xfId="0" applyFont="1" applyAlignment="1">
      <alignment/>
    </xf>
    <xf numFmtId="0" fontId="28" fillId="34" borderId="10" xfId="0" applyFont="1" applyFill="1" applyBorder="1" applyAlignment="1">
      <alignment/>
    </xf>
    <xf numFmtId="0" fontId="59" fillId="0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5" borderId="0" xfId="0" applyFill="1" applyAlignment="1">
      <alignment/>
    </xf>
    <xf numFmtId="0" fontId="60" fillId="0" borderId="11" xfId="52" applyFont="1" applyFill="1" applyBorder="1" applyAlignment="1">
      <alignment horizontal="center" vertical="center" wrapText="1"/>
      <protection/>
    </xf>
    <xf numFmtId="0" fontId="60" fillId="0" borderId="12" xfId="52" applyFont="1" applyFill="1" applyBorder="1" applyAlignment="1">
      <alignment horizontal="center" vertical="center" wrapText="1"/>
      <protection/>
    </xf>
    <xf numFmtId="0" fontId="60" fillId="0" borderId="13" xfId="52" applyFont="1" applyFill="1" applyBorder="1" applyAlignment="1">
      <alignment horizontal="center" vertical="center" wrapText="1"/>
      <protection/>
    </xf>
    <xf numFmtId="0" fontId="60" fillId="0" borderId="14" xfId="52" applyFont="1" applyFill="1" applyBorder="1" applyAlignment="1">
      <alignment horizontal="center" vertical="center" wrapText="1"/>
      <protection/>
    </xf>
    <xf numFmtId="0" fontId="61" fillId="0" borderId="13" xfId="52" applyFont="1" applyFill="1" applyBorder="1" applyAlignment="1">
      <alignment horizontal="center" vertical="center" wrapText="1"/>
      <protection/>
    </xf>
    <xf numFmtId="0" fontId="61" fillId="0" borderId="14" xfId="52" applyFont="1" applyFill="1" applyBorder="1" applyAlignment="1">
      <alignment horizontal="center" vertical="center" wrapText="1"/>
      <protection/>
    </xf>
    <xf numFmtId="0" fontId="59" fillId="33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Fill="1" applyAlignment="1">
      <alignment/>
    </xf>
    <xf numFmtId="0" fontId="58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62" fillId="0" borderId="16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49" fontId="63" fillId="0" borderId="0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3" fontId="6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52" applyFill="1" applyBorder="1">
      <alignment/>
      <protection/>
    </xf>
    <xf numFmtId="0" fontId="28" fillId="34" borderId="15" xfId="0" applyFont="1" applyFill="1" applyBorder="1" applyAlignment="1">
      <alignment/>
    </xf>
    <xf numFmtId="0" fontId="62" fillId="33" borderId="10" xfId="0" applyFont="1" applyFill="1" applyBorder="1" applyAlignment="1">
      <alignment horizontal="center" vertical="center"/>
    </xf>
    <xf numFmtId="0" fontId="66" fillId="0" borderId="16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vertical="center" wrapText="1"/>
    </xf>
    <xf numFmtId="0" fontId="62" fillId="33" borderId="17" xfId="0" applyFont="1" applyFill="1" applyBorder="1" applyAlignment="1">
      <alignment horizontal="center" vertical="center"/>
    </xf>
    <xf numFmtId="0" fontId="49" fillId="12" borderId="18" xfId="0" applyFont="1" applyFill="1" applyBorder="1" applyAlignment="1">
      <alignment horizontal="center" vertical="center" wrapText="1"/>
    </xf>
    <xf numFmtId="0" fontId="39" fillId="12" borderId="18" xfId="0" applyFont="1" applyFill="1" applyBorder="1" applyAlignment="1">
      <alignment horizontal="center" vertical="center" wrapText="1"/>
    </xf>
    <xf numFmtId="0" fontId="49" fillId="12" borderId="19" xfId="0" applyFont="1" applyFill="1" applyBorder="1" applyAlignment="1">
      <alignment horizontal="center" vertical="center" wrapText="1"/>
    </xf>
    <xf numFmtId="0" fontId="49" fillId="12" borderId="20" xfId="0" applyFont="1" applyFill="1" applyBorder="1" applyAlignment="1">
      <alignment horizontal="center" vertical="center" wrapText="1"/>
    </xf>
    <xf numFmtId="0" fontId="49" fillId="12" borderId="10" xfId="0" applyFont="1" applyFill="1" applyBorder="1" applyAlignment="1">
      <alignment horizontal="center" vertical="center" wrapText="1"/>
    </xf>
    <xf numFmtId="0" fontId="49" fillId="12" borderId="21" xfId="0" applyFont="1" applyFill="1" applyBorder="1" applyAlignment="1">
      <alignment horizontal="center" vertical="center" wrapText="1"/>
    </xf>
    <xf numFmtId="0" fontId="49" fillId="12" borderId="22" xfId="0" applyFont="1" applyFill="1" applyBorder="1" applyAlignment="1">
      <alignment horizontal="center" vertical="center" wrapText="1"/>
    </xf>
    <xf numFmtId="0" fontId="59" fillId="0" borderId="23" xfId="0" applyFont="1" applyFill="1" applyBorder="1" applyAlignment="1">
      <alignment vertical="center" wrapText="1"/>
    </xf>
    <xf numFmtId="0" fontId="66" fillId="33" borderId="24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49" fontId="66" fillId="33" borderId="10" xfId="0" applyNumberFormat="1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/>
    </xf>
    <xf numFmtId="49" fontId="62" fillId="33" borderId="10" xfId="0" applyNumberFormat="1" applyFont="1" applyFill="1" applyBorder="1" applyAlignment="1">
      <alignment horizontal="center" vertical="center"/>
    </xf>
    <xf numFmtId="3" fontId="62" fillId="33" borderId="10" xfId="0" applyNumberFormat="1" applyFont="1" applyFill="1" applyBorder="1" applyAlignment="1">
      <alignment horizontal="center" vertical="center"/>
    </xf>
    <xf numFmtId="0" fontId="62" fillId="33" borderId="10" xfId="0" applyNumberFormat="1" applyFont="1" applyFill="1" applyBorder="1" applyAlignment="1">
      <alignment horizontal="center" vertical="center"/>
    </xf>
    <xf numFmtId="0" fontId="62" fillId="33" borderId="23" xfId="0" applyFont="1" applyFill="1" applyBorder="1" applyAlignment="1">
      <alignment horizontal="center" vertical="center"/>
    </xf>
    <xf numFmtId="0" fontId="62" fillId="33" borderId="17" xfId="0" applyFont="1" applyFill="1" applyBorder="1" applyAlignment="1">
      <alignment horizontal="center" vertical="center"/>
    </xf>
    <xf numFmtId="0" fontId="62" fillId="33" borderId="25" xfId="0" applyFont="1" applyFill="1" applyBorder="1" applyAlignment="1">
      <alignment horizontal="center" vertical="center"/>
    </xf>
    <xf numFmtId="0" fontId="62" fillId="33" borderId="24" xfId="0" applyFont="1" applyFill="1" applyBorder="1" applyAlignment="1">
      <alignment horizontal="center" vertical="center"/>
    </xf>
    <xf numFmtId="0" fontId="69" fillId="12" borderId="26" xfId="0" applyFont="1" applyFill="1" applyBorder="1" applyAlignment="1">
      <alignment horizontal="center" wrapText="1"/>
    </xf>
    <xf numFmtId="0" fontId="49" fillId="12" borderId="27" xfId="0" applyFont="1" applyFill="1" applyBorder="1" applyAlignment="1">
      <alignment horizontal="center" wrapText="1"/>
    </xf>
    <xf numFmtId="0" fontId="49" fillId="12" borderId="18" xfId="0" applyFont="1" applyFill="1" applyBorder="1" applyAlignment="1">
      <alignment horizontal="center" vertical="center" wrapText="1"/>
    </xf>
    <xf numFmtId="0" fontId="49" fillId="12" borderId="28" xfId="0" applyFont="1" applyFill="1" applyBorder="1" applyAlignment="1">
      <alignment horizontal="center" vertical="center" wrapText="1"/>
    </xf>
    <xf numFmtId="0" fontId="49" fillId="12" borderId="29" xfId="0" applyFont="1" applyFill="1" applyBorder="1" applyAlignment="1">
      <alignment horizontal="center" textRotation="90" wrapText="1"/>
    </xf>
    <xf numFmtId="0" fontId="49" fillId="12" borderId="13" xfId="0" applyFont="1" applyFill="1" applyBorder="1" applyAlignment="1">
      <alignment horizontal="center" textRotation="90" wrapText="1"/>
    </xf>
    <xf numFmtId="0" fontId="49" fillId="12" borderId="30" xfId="0" applyFont="1" applyFill="1" applyBorder="1" applyAlignment="1">
      <alignment horizontal="center" vertical="center" wrapText="1"/>
    </xf>
    <xf numFmtId="0" fontId="49" fillId="12" borderId="31" xfId="0" applyFont="1" applyFill="1" applyBorder="1" applyAlignment="1">
      <alignment horizontal="center" vertical="center" wrapText="1"/>
    </xf>
    <xf numFmtId="0" fontId="68" fillId="0" borderId="32" xfId="0" applyFont="1" applyBorder="1" applyAlignment="1">
      <alignment horizontal="center" wrapText="1"/>
    </xf>
    <xf numFmtId="0" fontId="68" fillId="0" borderId="0" xfId="0" applyFont="1" applyBorder="1" applyAlignment="1">
      <alignment horizontal="center" wrapText="1"/>
    </xf>
    <xf numFmtId="0" fontId="49" fillId="12" borderId="12" xfId="0" applyFont="1" applyFill="1" applyBorder="1" applyAlignment="1">
      <alignment horizontal="center" vertical="center" textRotation="90"/>
    </xf>
    <xf numFmtId="0" fontId="49" fillId="12" borderId="33" xfId="0" applyFont="1" applyFill="1" applyBorder="1" applyAlignment="1">
      <alignment horizontal="center" vertical="center" textRotation="90"/>
    </xf>
    <xf numFmtId="0" fontId="69" fillId="12" borderId="17" xfId="0" applyFont="1" applyFill="1" applyBorder="1" applyAlignment="1">
      <alignment horizontal="left" textRotation="90" wrapText="1"/>
    </xf>
    <xf numFmtId="0" fontId="69" fillId="12" borderId="24" xfId="0" applyFont="1" applyFill="1" applyBorder="1" applyAlignment="1">
      <alignment horizontal="left" textRotation="90" wrapText="1"/>
    </xf>
    <xf numFmtId="0" fontId="69" fillId="12" borderId="22" xfId="0" applyFont="1" applyFill="1" applyBorder="1" applyAlignment="1">
      <alignment horizontal="left" textRotation="90" wrapText="1"/>
    </xf>
    <xf numFmtId="0" fontId="69" fillId="12" borderId="34" xfId="0" applyFont="1" applyFill="1" applyBorder="1" applyAlignment="1">
      <alignment horizontal="left" textRotation="90" wrapText="1"/>
    </xf>
    <xf numFmtId="0" fontId="49" fillId="12" borderId="11" xfId="0" applyFont="1" applyFill="1" applyBorder="1" applyAlignment="1">
      <alignment horizontal="center" vertical="center" wrapText="1"/>
    </xf>
    <xf numFmtId="0" fontId="49" fillId="12" borderId="13" xfId="0" applyFont="1" applyFill="1" applyBorder="1" applyAlignment="1">
      <alignment horizontal="center" vertical="center" wrapText="1"/>
    </xf>
    <xf numFmtId="0" fontId="69" fillId="12" borderId="16" xfId="0" applyFont="1" applyFill="1" applyBorder="1" applyAlignment="1">
      <alignment horizontal="center" vertical="center" wrapText="1"/>
    </xf>
    <xf numFmtId="0" fontId="69" fillId="12" borderId="35" xfId="0" applyFont="1" applyFill="1" applyBorder="1" applyAlignment="1">
      <alignment horizontal="center" vertical="center" wrapText="1"/>
    </xf>
    <xf numFmtId="0" fontId="49" fillId="12" borderId="29" xfId="0" applyFont="1" applyFill="1" applyBorder="1" applyAlignment="1">
      <alignment horizontal="center" vertical="center" wrapText="1"/>
    </xf>
    <xf numFmtId="0" fontId="39" fillId="12" borderId="29" xfId="0" applyFont="1" applyFill="1" applyBorder="1" applyAlignment="1">
      <alignment horizontal="center" textRotation="90" wrapText="1"/>
    </xf>
    <xf numFmtId="0" fontId="39" fillId="12" borderId="13" xfId="0" applyFont="1" applyFill="1" applyBorder="1" applyAlignment="1">
      <alignment horizontal="center" textRotation="90" wrapText="1"/>
    </xf>
    <xf numFmtId="49" fontId="62" fillId="33" borderId="17" xfId="0" applyNumberFormat="1" applyFont="1" applyFill="1" applyBorder="1" applyAlignment="1">
      <alignment horizontal="center" vertical="center"/>
    </xf>
    <xf numFmtId="49" fontId="62" fillId="33" borderId="24" xfId="0" applyNumberFormat="1" applyFont="1" applyFill="1" applyBorder="1" applyAlignment="1">
      <alignment horizontal="center" vertical="center"/>
    </xf>
    <xf numFmtId="0" fontId="70" fillId="0" borderId="36" xfId="52" applyFont="1" applyFill="1" applyBorder="1" applyAlignment="1">
      <alignment horizontal="left" vertical="center"/>
      <protection/>
    </xf>
    <xf numFmtId="0" fontId="49" fillId="12" borderId="37" xfId="0" applyFont="1" applyFill="1" applyBorder="1" applyAlignment="1">
      <alignment horizontal="center" vertical="center" wrapText="1"/>
    </xf>
    <xf numFmtId="0" fontId="69" fillId="12" borderId="21" xfId="0" applyFont="1" applyFill="1" applyBorder="1" applyAlignment="1">
      <alignment horizontal="center" vertical="center" wrapText="1"/>
    </xf>
    <xf numFmtId="0" fontId="69" fillId="12" borderId="38" xfId="0" applyFont="1" applyFill="1" applyBorder="1" applyAlignment="1">
      <alignment horizontal="center" vertical="center" wrapText="1"/>
    </xf>
    <xf numFmtId="0" fontId="49" fillId="12" borderId="39" xfId="0" applyFont="1" applyFill="1" applyBorder="1" applyAlignment="1">
      <alignment horizontal="center" vertical="center" wrapText="1"/>
    </xf>
    <xf numFmtId="0" fontId="39" fillId="12" borderId="40" xfId="0" applyFont="1" applyFill="1" applyBorder="1" applyAlignment="1">
      <alignment horizontal="center" vertical="center"/>
    </xf>
    <xf numFmtId="0" fontId="39" fillId="12" borderId="41" xfId="0" applyFont="1" applyFill="1" applyBorder="1" applyAlignment="1">
      <alignment horizontal="center" vertical="center"/>
    </xf>
    <xf numFmtId="0" fontId="39" fillId="12" borderId="42" xfId="0" applyFont="1" applyFill="1" applyBorder="1" applyAlignment="1">
      <alignment horizontal="center" vertical="center"/>
    </xf>
    <xf numFmtId="0" fontId="49" fillId="12" borderId="43" xfId="0" applyFont="1" applyFill="1" applyBorder="1" applyAlignment="1">
      <alignment horizontal="center" vertical="center" wrapText="1"/>
    </xf>
    <xf numFmtId="0" fontId="49" fillId="12" borderId="44" xfId="0" applyFont="1" applyFill="1" applyBorder="1" applyAlignment="1">
      <alignment horizontal="center" vertical="center" wrapText="1"/>
    </xf>
    <xf numFmtId="0" fontId="49" fillId="12" borderId="45" xfId="0" applyFont="1" applyFill="1" applyBorder="1" applyAlignment="1">
      <alignment horizontal="center" vertical="center" wrapText="1"/>
    </xf>
    <xf numFmtId="0" fontId="49" fillId="12" borderId="11" xfId="0" applyFont="1" applyFill="1" applyBorder="1" applyAlignment="1">
      <alignment horizontal="center" vertical="center" textRotation="90"/>
    </xf>
    <xf numFmtId="0" fontId="49" fillId="12" borderId="46" xfId="0" applyFont="1" applyFill="1" applyBorder="1" applyAlignment="1">
      <alignment horizontal="center" vertical="center" textRotation="90"/>
    </xf>
    <xf numFmtId="0" fontId="69" fillId="12" borderId="10" xfId="0" applyFont="1" applyFill="1" applyBorder="1" applyAlignment="1">
      <alignment horizontal="left" textRotation="90" wrapText="1"/>
    </xf>
    <xf numFmtId="0" fontId="49" fillId="12" borderId="47" xfId="0" applyFont="1" applyFill="1" applyBorder="1" applyAlignment="1">
      <alignment horizontal="center" vertical="center" wrapText="1"/>
    </xf>
    <xf numFmtId="0" fontId="49" fillId="12" borderId="48" xfId="0" applyFont="1" applyFill="1" applyBorder="1" applyAlignment="1">
      <alignment horizontal="center" vertical="center" wrapText="1"/>
    </xf>
    <xf numFmtId="0" fontId="49" fillId="12" borderId="49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B872"/>
  <sheetViews>
    <sheetView tabSelected="1" zoomScale="90" zoomScaleNormal="90" zoomScaleSheetLayoutView="100" workbookViewId="0" topLeftCell="L1">
      <selection activeCell="U22" sqref="U22"/>
    </sheetView>
  </sheetViews>
  <sheetFormatPr defaultColWidth="9.140625" defaultRowHeight="15"/>
  <cols>
    <col min="1" max="1" width="3.140625" style="4" bestFit="1" customWidth="1"/>
    <col min="2" max="2" width="18.8515625" style="0" customWidth="1"/>
    <col min="3" max="3" width="12.140625" style="0" customWidth="1"/>
    <col min="4" max="4" width="8.28125" style="0" customWidth="1"/>
    <col min="5" max="5" width="9.421875" style="0" customWidth="1"/>
    <col min="6" max="6" width="10.8515625" style="0" customWidth="1"/>
    <col min="7" max="7" width="11.140625" style="0" customWidth="1"/>
    <col min="8" max="8" width="14.421875" style="0" customWidth="1"/>
    <col min="9" max="9" width="19.57421875" style="0" customWidth="1"/>
    <col min="10" max="10" width="10.421875" style="0" customWidth="1"/>
    <col min="11" max="12" width="10.140625" style="0" customWidth="1"/>
    <col min="13" max="13" width="11.00390625" style="0" customWidth="1"/>
    <col min="14" max="14" width="17.57421875" style="0" customWidth="1"/>
    <col min="15" max="16" width="13.00390625" style="0" customWidth="1"/>
    <col min="17" max="17" width="15.28125" style="0" customWidth="1"/>
    <col min="18" max="18" width="23.28125" style="0" customWidth="1"/>
    <col min="19" max="19" width="31.8515625" style="0" customWidth="1"/>
    <col min="20" max="20" width="27.7109375" style="0" customWidth="1"/>
    <col min="21" max="21" width="28.00390625" style="9" customWidth="1"/>
    <col min="22" max="22" width="10.57421875" style="0" bestFit="1" customWidth="1"/>
    <col min="23" max="23" width="10.57421875" style="0" customWidth="1"/>
  </cols>
  <sheetData>
    <row r="1" spans="1:25" ht="94.5" customHeight="1" thickBot="1">
      <c r="A1" s="84" t="s">
        <v>74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4" ht="54.75" customHeight="1" thickBot="1">
      <c r="A2" s="106" t="s">
        <v>0</v>
      </c>
      <c r="B2" s="109" t="s">
        <v>3</v>
      </c>
      <c r="C2" s="115" t="s">
        <v>23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7"/>
      <c r="S2" s="115" t="s">
        <v>9</v>
      </c>
      <c r="T2" s="116"/>
      <c r="U2" s="117"/>
      <c r="V2" s="112" t="s">
        <v>1</v>
      </c>
      <c r="W2" s="86" t="s">
        <v>2</v>
      </c>
      <c r="X2" s="86" t="s">
        <v>42</v>
      </c>
    </row>
    <row r="3" spans="1:24" ht="151.5" customHeight="1" thickBot="1">
      <c r="A3" s="107"/>
      <c r="B3" s="110"/>
      <c r="C3" s="78" t="s">
        <v>17</v>
      </c>
      <c r="D3" s="105"/>
      <c r="E3" s="105"/>
      <c r="F3" s="82" t="s">
        <v>18</v>
      </c>
      <c r="G3" s="102"/>
      <c r="H3" s="82" t="s">
        <v>21</v>
      </c>
      <c r="I3" s="102"/>
      <c r="J3" s="82" t="s">
        <v>75</v>
      </c>
      <c r="K3" s="83"/>
      <c r="L3" s="82" t="s">
        <v>76</v>
      </c>
      <c r="M3" s="83"/>
      <c r="N3" s="56" t="s">
        <v>22</v>
      </c>
      <c r="O3" s="78" t="s">
        <v>77</v>
      </c>
      <c r="P3" s="79"/>
      <c r="Q3" s="56" t="s">
        <v>13</v>
      </c>
      <c r="R3" s="57" t="s">
        <v>10</v>
      </c>
      <c r="S3" s="58" t="s">
        <v>24</v>
      </c>
      <c r="T3" s="58" t="s">
        <v>78</v>
      </c>
      <c r="U3" s="59" t="s">
        <v>79</v>
      </c>
      <c r="V3" s="113"/>
      <c r="W3" s="87"/>
      <c r="X3" s="87"/>
    </row>
    <row r="4" spans="1:24" ht="113.25" customHeight="1">
      <c r="A4" s="107"/>
      <c r="B4" s="110"/>
      <c r="C4" s="114" t="s">
        <v>14</v>
      </c>
      <c r="D4" s="88" t="s">
        <v>15</v>
      </c>
      <c r="E4" s="90" t="s">
        <v>20</v>
      </c>
      <c r="F4" s="103" t="s">
        <v>4</v>
      </c>
      <c r="G4" s="104"/>
      <c r="H4" s="103" t="s">
        <v>19</v>
      </c>
      <c r="I4" s="104"/>
      <c r="J4" s="94" t="s">
        <v>40</v>
      </c>
      <c r="K4" s="95"/>
      <c r="L4" s="94" t="s">
        <v>66</v>
      </c>
      <c r="M4" s="95"/>
      <c r="N4" s="96" t="s">
        <v>7</v>
      </c>
      <c r="O4" s="76" t="s">
        <v>27</v>
      </c>
      <c r="P4" s="77"/>
      <c r="Q4" s="80" t="s">
        <v>16</v>
      </c>
      <c r="R4" s="97" t="s">
        <v>8</v>
      </c>
      <c r="S4" s="96" t="s">
        <v>25</v>
      </c>
      <c r="T4" s="96" t="s">
        <v>26</v>
      </c>
      <c r="U4" s="92" t="s">
        <v>41</v>
      </c>
      <c r="V4" s="113"/>
      <c r="W4" s="87"/>
      <c r="X4" s="87"/>
    </row>
    <row r="5" spans="1:78" ht="47.25" customHeight="1" thickBot="1">
      <c r="A5" s="108"/>
      <c r="B5" s="111"/>
      <c r="C5" s="114"/>
      <c r="D5" s="89"/>
      <c r="E5" s="91"/>
      <c r="F5" s="60" t="s">
        <v>5</v>
      </c>
      <c r="G5" s="60" t="s">
        <v>6</v>
      </c>
      <c r="H5" s="60" t="s">
        <v>5</v>
      </c>
      <c r="I5" s="60" t="s">
        <v>6</v>
      </c>
      <c r="J5" s="61" t="s">
        <v>5</v>
      </c>
      <c r="K5" s="62" t="s">
        <v>6</v>
      </c>
      <c r="L5" s="61" t="s">
        <v>5</v>
      </c>
      <c r="M5" s="62" t="s">
        <v>6</v>
      </c>
      <c r="N5" s="93"/>
      <c r="O5" s="61" t="s">
        <v>5</v>
      </c>
      <c r="P5" s="62" t="s">
        <v>6</v>
      </c>
      <c r="Q5" s="81"/>
      <c r="R5" s="98"/>
      <c r="S5" s="93"/>
      <c r="T5" s="93"/>
      <c r="U5" s="93"/>
      <c r="V5" s="113"/>
      <c r="W5" s="87"/>
      <c r="X5" s="87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</row>
    <row r="6" spans="1:184" s="2" customFormat="1" ht="16.5">
      <c r="A6" s="53">
        <v>1</v>
      </c>
      <c r="B6" s="54" t="s">
        <v>45</v>
      </c>
      <c r="C6" s="64">
        <v>5</v>
      </c>
      <c r="D6" s="64">
        <v>10</v>
      </c>
      <c r="E6" s="64"/>
      <c r="F6" s="65">
        <v>534</v>
      </c>
      <c r="G6" s="65">
        <v>30</v>
      </c>
      <c r="H6" s="65"/>
      <c r="I6" s="65"/>
      <c r="J6" s="65">
        <f>5+8</f>
        <v>13</v>
      </c>
      <c r="K6" s="65">
        <f aca="true" t="shared" si="0" ref="K6:K26">J6*5</f>
        <v>65</v>
      </c>
      <c r="L6" s="65">
        <f>98+155</f>
        <v>253</v>
      </c>
      <c r="M6" s="65">
        <f aca="true" t="shared" si="1" ref="M6:M26">L6*0.2</f>
        <v>50.6</v>
      </c>
      <c r="N6" s="66"/>
      <c r="O6" s="65">
        <v>80</v>
      </c>
      <c r="P6" s="65">
        <v>40</v>
      </c>
      <c r="Q6" s="66"/>
      <c r="R6" s="66"/>
      <c r="S6" s="66"/>
      <c r="T6" s="66"/>
      <c r="U6" s="65">
        <v>80</v>
      </c>
      <c r="V6" s="65">
        <f>SUM(C6,D6,E6,G6,I6,K6,M6,N6,P6,S6,T6,U6)</f>
        <v>280.6</v>
      </c>
      <c r="W6" s="65">
        <v>1</v>
      </c>
      <c r="X6" s="65">
        <v>50</v>
      </c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0"/>
    </row>
    <row r="7" spans="1:184" s="2" customFormat="1" ht="16.5">
      <c r="A7" s="53">
        <v>2</v>
      </c>
      <c r="B7" s="54" t="s">
        <v>46</v>
      </c>
      <c r="C7" s="65">
        <v>10</v>
      </c>
      <c r="D7" s="65">
        <v>10</v>
      </c>
      <c r="E7" s="65"/>
      <c r="F7" s="65">
        <v>726</v>
      </c>
      <c r="G7" s="65">
        <v>30</v>
      </c>
      <c r="H7" s="65"/>
      <c r="I7" s="65"/>
      <c r="J7" s="65">
        <f>6+6</f>
        <v>12</v>
      </c>
      <c r="K7" s="65">
        <f t="shared" si="0"/>
        <v>60</v>
      </c>
      <c r="L7" s="65">
        <f>62+22</f>
        <v>84</v>
      </c>
      <c r="M7" s="65">
        <f t="shared" si="1"/>
        <v>16.8</v>
      </c>
      <c r="N7" s="66"/>
      <c r="O7" s="65"/>
      <c r="P7" s="66"/>
      <c r="Q7" s="66"/>
      <c r="R7" s="66"/>
      <c r="S7" s="66"/>
      <c r="T7" s="65">
        <v>20</v>
      </c>
      <c r="U7" s="65">
        <v>50</v>
      </c>
      <c r="V7" s="65">
        <f aca="true" t="shared" si="2" ref="V7:V26">SUM(C7,D7,E7,G7,I7,K7,M7,N7,P7,S7,T7,U7)</f>
        <v>196.8</v>
      </c>
      <c r="W7" s="67" t="s">
        <v>63</v>
      </c>
      <c r="X7" s="67" t="s">
        <v>65</v>
      </c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0"/>
    </row>
    <row r="8" spans="1:184" s="2" customFormat="1" ht="24" customHeight="1">
      <c r="A8" s="53">
        <v>3</v>
      </c>
      <c r="B8" s="54" t="s">
        <v>47</v>
      </c>
      <c r="C8" s="65">
        <v>5</v>
      </c>
      <c r="D8" s="65">
        <v>10</v>
      </c>
      <c r="E8" s="65"/>
      <c r="F8" s="65">
        <v>494</v>
      </c>
      <c r="G8" s="65">
        <v>25</v>
      </c>
      <c r="H8" s="65"/>
      <c r="I8" s="65"/>
      <c r="J8" s="65">
        <v>8</v>
      </c>
      <c r="K8" s="65">
        <f t="shared" si="0"/>
        <v>40</v>
      </c>
      <c r="L8" s="65">
        <v>39</v>
      </c>
      <c r="M8" s="65">
        <f t="shared" si="1"/>
        <v>7.800000000000001</v>
      </c>
      <c r="N8" s="65"/>
      <c r="O8" s="65"/>
      <c r="P8" s="65"/>
      <c r="Q8" s="65"/>
      <c r="R8" s="65"/>
      <c r="S8" s="65"/>
      <c r="T8" s="65"/>
      <c r="U8" s="65">
        <v>50</v>
      </c>
      <c r="V8" s="65">
        <f t="shared" si="2"/>
        <v>137.8</v>
      </c>
      <c r="W8" s="67" t="s">
        <v>67</v>
      </c>
      <c r="X8" s="67" t="s">
        <v>73</v>
      </c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0"/>
    </row>
    <row r="9" spans="1:184" s="8" customFormat="1" ht="16.5">
      <c r="A9" s="25">
        <v>4</v>
      </c>
      <c r="B9" s="6" t="s">
        <v>44</v>
      </c>
      <c r="C9" s="52">
        <v>10</v>
      </c>
      <c r="D9" s="52">
        <v>10</v>
      </c>
      <c r="E9" s="52"/>
      <c r="F9" s="52">
        <v>411</v>
      </c>
      <c r="G9" s="52">
        <v>25</v>
      </c>
      <c r="H9" s="52"/>
      <c r="I9" s="52"/>
      <c r="J9" s="52">
        <f>9+2</f>
        <v>11</v>
      </c>
      <c r="K9" s="52">
        <f t="shared" si="0"/>
        <v>55</v>
      </c>
      <c r="L9" s="52">
        <f>69+11</f>
        <v>80</v>
      </c>
      <c r="M9" s="52">
        <f t="shared" si="1"/>
        <v>16</v>
      </c>
      <c r="N9" s="68"/>
      <c r="O9" s="52"/>
      <c r="P9" s="68"/>
      <c r="Q9" s="68"/>
      <c r="R9" s="68"/>
      <c r="S9" s="68"/>
      <c r="T9" s="68"/>
      <c r="U9" s="68"/>
      <c r="V9" s="52">
        <f t="shared" si="2"/>
        <v>116</v>
      </c>
      <c r="W9" s="52">
        <v>4</v>
      </c>
      <c r="X9" s="52">
        <v>35</v>
      </c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1"/>
    </row>
    <row r="10" spans="1:184" s="8" customFormat="1" ht="16.5">
      <c r="A10" s="25">
        <v>5</v>
      </c>
      <c r="B10" s="6" t="s">
        <v>50</v>
      </c>
      <c r="C10" s="52">
        <v>10</v>
      </c>
      <c r="D10" s="52">
        <v>10</v>
      </c>
      <c r="E10" s="52"/>
      <c r="F10" s="52">
        <v>305</v>
      </c>
      <c r="G10" s="52">
        <v>20</v>
      </c>
      <c r="H10" s="52"/>
      <c r="I10" s="52"/>
      <c r="J10" s="52">
        <f>3+5</f>
        <v>8</v>
      </c>
      <c r="K10" s="52">
        <f t="shared" si="0"/>
        <v>40</v>
      </c>
      <c r="L10" s="52">
        <f>31+45</f>
        <v>76</v>
      </c>
      <c r="M10" s="52">
        <f t="shared" si="1"/>
        <v>15.200000000000001</v>
      </c>
      <c r="N10" s="52"/>
      <c r="O10" s="52"/>
      <c r="P10" s="52"/>
      <c r="Q10" s="52"/>
      <c r="R10" s="52"/>
      <c r="S10" s="52"/>
      <c r="T10" s="52"/>
      <c r="U10" s="52"/>
      <c r="V10" s="52">
        <f t="shared" si="2"/>
        <v>95.2</v>
      </c>
      <c r="W10" s="69" t="s">
        <v>64</v>
      </c>
      <c r="X10" s="69" t="s">
        <v>43</v>
      </c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1"/>
    </row>
    <row r="11" spans="1:184" s="8" customFormat="1" ht="16.5">
      <c r="A11" s="25">
        <v>6</v>
      </c>
      <c r="B11" s="6" t="s">
        <v>48</v>
      </c>
      <c r="C11" s="52">
        <v>5</v>
      </c>
      <c r="D11" s="52">
        <v>0</v>
      </c>
      <c r="E11" s="52"/>
      <c r="F11" s="70">
        <v>3440</v>
      </c>
      <c r="G11" s="52">
        <v>30</v>
      </c>
      <c r="H11" s="52"/>
      <c r="I11" s="52"/>
      <c r="J11" s="52">
        <f>1+6</f>
        <v>7</v>
      </c>
      <c r="K11" s="52">
        <f t="shared" si="0"/>
        <v>35</v>
      </c>
      <c r="L11" s="52">
        <f>20+36</f>
        <v>56</v>
      </c>
      <c r="M11" s="52">
        <f t="shared" si="1"/>
        <v>11.200000000000001</v>
      </c>
      <c r="N11" s="52"/>
      <c r="O11" s="52"/>
      <c r="P11" s="52"/>
      <c r="Q11" s="52"/>
      <c r="R11" s="52"/>
      <c r="S11" s="52"/>
      <c r="T11" s="52"/>
      <c r="U11" s="52"/>
      <c r="V11" s="52">
        <f t="shared" si="2"/>
        <v>81.2</v>
      </c>
      <c r="W11" s="52">
        <v>6</v>
      </c>
      <c r="X11" s="52">
        <v>35</v>
      </c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1"/>
    </row>
    <row r="12" spans="1:184" s="8" customFormat="1" ht="16.5">
      <c r="A12" s="25">
        <v>7</v>
      </c>
      <c r="B12" s="6" t="s">
        <v>53</v>
      </c>
      <c r="C12" s="52">
        <v>5</v>
      </c>
      <c r="D12" s="52">
        <v>10</v>
      </c>
      <c r="E12" s="52"/>
      <c r="F12" s="52">
        <v>140</v>
      </c>
      <c r="G12" s="52">
        <v>10</v>
      </c>
      <c r="H12" s="52"/>
      <c r="I12" s="52"/>
      <c r="J12" s="52">
        <f>2+1</f>
        <v>3</v>
      </c>
      <c r="K12" s="52">
        <f t="shared" si="0"/>
        <v>15</v>
      </c>
      <c r="L12" s="52">
        <f>7+10</f>
        <v>17</v>
      </c>
      <c r="M12" s="52">
        <f t="shared" si="1"/>
        <v>3.4000000000000004</v>
      </c>
      <c r="N12" s="52"/>
      <c r="O12" s="52"/>
      <c r="P12" s="52"/>
      <c r="Q12" s="52"/>
      <c r="R12" s="52"/>
      <c r="S12" s="52"/>
      <c r="T12" s="52"/>
      <c r="U12" s="52"/>
      <c r="V12" s="52">
        <f t="shared" si="2"/>
        <v>43.4</v>
      </c>
      <c r="W12" s="52">
        <v>7</v>
      </c>
      <c r="X12" s="52">
        <v>35</v>
      </c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1"/>
    </row>
    <row r="13" spans="1:184" s="8" customFormat="1" ht="16.5">
      <c r="A13" s="25">
        <v>8</v>
      </c>
      <c r="B13" s="6" t="s">
        <v>51</v>
      </c>
      <c r="C13" s="52">
        <v>5</v>
      </c>
      <c r="D13" s="52">
        <v>10</v>
      </c>
      <c r="E13" s="52"/>
      <c r="F13" s="52">
        <v>242</v>
      </c>
      <c r="G13" s="52">
        <v>15</v>
      </c>
      <c r="H13" s="52"/>
      <c r="I13" s="52"/>
      <c r="J13" s="52">
        <v>2</v>
      </c>
      <c r="K13" s="52">
        <f t="shared" si="0"/>
        <v>10</v>
      </c>
      <c r="L13" s="52">
        <v>15</v>
      </c>
      <c r="M13" s="52">
        <f t="shared" si="1"/>
        <v>3</v>
      </c>
      <c r="N13" s="52"/>
      <c r="O13" s="52"/>
      <c r="P13" s="52"/>
      <c r="Q13" s="52"/>
      <c r="R13" s="52"/>
      <c r="S13" s="52"/>
      <c r="T13" s="52"/>
      <c r="U13" s="52"/>
      <c r="V13" s="52">
        <f t="shared" si="2"/>
        <v>43</v>
      </c>
      <c r="W13" s="69" t="s">
        <v>28</v>
      </c>
      <c r="X13" s="69" t="s">
        <v>43</v>
      </c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1"/>
    </row>
    <row r="14" spans="1:184" s="8" customFormat="1" ht="16.5">
      <c r="A14" s="25">
        <v>9</v>
      </c>
      <c r="B14" s="16" t="s">
        <v>49</v>
      </c>
      <c r="C14" s="52">
        <v>0</v>
      </c>
      <c r="D14" s="52">
        <v>10</v>
      </c>
      <c r="E14" s="52"/>
      <c r="F14" s="52">
        <v>301</v>
      </c>
      <c r="G14" s="52">
        <v>20</v>
      </c>
      <c r="H14" s="52"/>
      <c r="I14" s="52"/>
      <c r="J14" s="52">
        <f>1+1</f>
        <v>2</v>
      </c>
      <c r="K14" s="52">
        <f t="shared" si="0"/>
        <v>10</v>
      </c>
      <c r="L14" s="52">
        <f>7+7</f>
        <v>14</v>
      </c>
      <c r="M14" s="52">
        <f t="shared" si="1"/>
        <v>2.8000000000000003</v>
      </c>
      <c r="N14" s="52"/>
      <c r="O14" s="52"/>
      <c r="P14" s="52"/>
      <c r="Q14" s="52"/>
      <c r="R14" s="52"/>
      <c r="S14" s="52"/>
      <c r="T14" s="52"/>
      <c r="U14" s="52"/>
      <c r="V14" s="52">
        <f t="shared" si="2"/>
        <v>42.8</v>
      </c>
      <c r="W14" s="69" t="s">
        <v>29</v>
      </c>
      <c r="X14" s="69" t="s">
        <v>43</v>
      </c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1"/>
    </row>
    <row r="15" spans="1:184" s="17" customFormat="1" ht="21">
      <c r="A15" s="25">
        <v>10</v>
      </c>
      <c r="B15" s="6" t="s">
        <v>11</v>
      </c>
      <c r="C15" s="52">
        <v>5</v>
      </c>
      <c r="D15" s="52">
        <v>0</v>
      </c>
      <c r="E15" s="52"/>
      <c r="F15" s="52">
        <v>595</v>
      </c>
      <c r="G15" s="52">
        <v>30</v>
      </c>
      <c r="H15" s="52"/>
      <c r="I15" s="52"/>
      <c r="J15" s="52">
        <v>1</v>
      </c>
      <c r="K15" s="52">
        <f t="shared" si="0"/>
        <v>5</v>
      </c>
      <c r="L15" s="52">
        <v>12</v>
      </c>
      <c r="M15" s="52">
        <f t="shared" si="1"/>
        <v>2.4000000000000004</v>
      </c>
      <c r="N15" s="52"/>
      <c r="O15" s="52"/>
      <c r="P15" s="52"/>
      <c r="Q15" s="52"/>
      <c r="R15" s="52"/>
      <c r="S15" s="52"/>
      <c r="T15" s="52"/>
      <c r="U15" s="52"/>
      <c r="V15" s="52">
        <f t="shared" si="2"/>
        <v>42.4</v>
      </c>
      <c r="W15" s="52">
        <v>10</v>
      </c>
      <c r="X15" s="69" t="s">
        <v>43</v>
      </c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2"/>
    </row>
    <row r="16" spans="1:184" s="8" customFormat="1" ht="21">
      <c r="A16" s="25">
        <v>11</v>
      </c>
      <c r="B16" s="16" t="s">
        <v>52</v>
      </c>
      <c r="C16" s="52">
        <v>5</v>
      </c>
      <c r="D16" s="52">
        <v>10</v>
      </c>
      <c r="E16" s="52"/>
      <c r="F16" s="52">
        <v>178</v>
      </c>
      <c r="G16" s="52">
        <v>10</v>
      </c>
      <c r="H16" s="52"/>
      <c r="I16" s="52"/>
      <c r="J16" s="52">
        <f>2+1</f>
        <v>3</v>
      </c>
      <c r="K16" s="52">
        <f t="shared" si="0"/>
        <v>15</v>
      </c>
      <c r="L16" s="52">
        <f>7+3</f>
        <v>10</v>
      </c>
      <c r="M16" s="52">
        <f t="shared" si="1"/>
        <v>2</v>
      </c>
      <c r="N16" s="52"/>
      <c r="O16" s="52"/>
      <c r="P16" s="52"/>
      <c r="Q16" s="52"/>
      <c r="R16" s="52"/>
      <c r="S16" s="52"/>
      <c r="T16" s="52"/>
      <c r="U16" s="52"/>
      <c r="V16" s="52">
        <f t="shared" si="2"/>
        <v>42</v>
      </c>
      <c r="W16" s="69" t="s">
        <v>68</v>
      </c>
      <c r="X16" s="52">
        <v>30</v>
      </c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1"/>
    </row>
    <row r="17" spans="1:184" s="7" customFormat="1" ht="16.5">
      <c r="A17" s="25">
        <v>12</v>
      </c>
      <c r="B17" s="6" t="s">
        <v>55</v>
      </c>
      <c r="C17" s="52">
        <v>5</v>
      </c>
      <c r="D17" s="52">
        <v>10</v>
      </c>
      <c r="E17" s="52"/>
      <c r="F17" s="52">
        <v>320</v>
      </c>
      <c r="G17" s="52">
        <v>20</v>
      </c>
      <c r="H17" s="52"/>
      <c r="I17" s="52"/>
      <c r="J17" s="52">
        <v>0</v>
      </c>
      <c r="K17" s="52">
        <f t="shared" si="0"/>
        <v>0</v>
      </c>
      <c r="L17" s="52">
        <v>0</v>
      </c>
      <c r="M17" s="52">
        <f t="shared" si="1"/>
        <v>0</v>
      </c>
      <c r="N17" s="52"/>
      <c r="O17" s="52"/>
      <c r="P17" s="52"/>
      <c r="Q17" s="52"/>
      <c r="R17" s="52"/>
      <c r="S17" s="52"/>
      <c r="T17" s="52"/>
      <c r="U17" s="52"/>
      <c r="V17" s="52">
        <f t="shared" si="2"/>
        <v>35</v>
      </c>
      <c r="W17" s="52">
        <v>12</v>
      </c>
      <c r="X17" s="71">
        <v>30</v>
      </c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3"/>
    </row>
    <row r="18" spans="1:184" s="8" customFormat="1" ht="21">
      <c r="A18" s="25">
        <v>13</v>
      </c>
      <c r="B18" s="6" t="s">
        <v>54</v>
      </c>
      <c r="C18" s="52">
        <v>5</v>
      </c>
      <c r="D18" s="52">
        <v>10</v>
      </c>
      <c r="E18" s="52"/>
      <c r="F18" s="52">
        <v>104</v>
      </c>
      <c r="G18" s="52">
        <v>10</v>
      </c>
      <c r="H18" s="52"/>
      <c r="I18" s="52"/>
      <c r="J18" s="52">
        <v>1</v>
      </c>
      <c r="K18" s="52">
        <f t="shared" si="0"/>
        <v>5</v>
      </c>
      <c r="L18" s="52">
        <v>12</v>
      </c>
      <c r="M18" s="52">
        <f t="shared" si="1"/>
        <v>2.4000000000000004</v>
      </c>
      <c r="N18" s="52"/>
      <c r="O18" s="52"/>
      <c r="P18" s="52"/>
      <c r="Q18" s="52"/>
      <c r="R18" s="52"/>
      <c r="S18" s="52"/>
      <c r="T18" s="52"/>
      <c r="U18" s="52"/>
      <c r="V18" s="52">
        <f t="shared" si="2"/>
        <v>32.4</v>
      </c>
      <c r="W18" s="69" t="s">
        <v>69</v>
      </c>
      <c r="X18" s="71">
        <v>30</v>
      </c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1"/>
    </row>
    <row r="19" spans="1:184" s="8" customFormat="1" ht="16.5">
      <c r="A19" s="25">
        <v>14</v>
      </c>
      <c r="B19" s="6" t="s">
        <v>57</v>
      </c>
      <c r="C19" s="52">
        <v>0</v>
      </c>
      <c r="D19" s="52">
        <v>0</v>
      </c>
      <c r="E19" s="52"/>
      <c r="F19" s="52">
        <v>138</v>
      </c>
      <c r="G19" s="52">
        <v>10</v>
      </c>
      <c r="H19" s="52"/>
      <c r="I19" s="52"/>
      <c r="J19" s="52">
        <v>1</v>
      </c>
      <c r="K19" s="52">
        <f t="shared" si="0"/>
        <v>5</v>
      </c>
      <c r="L19" s="52">
        <v>5</v>
      </c>
      <c r="M19" s="52">
        <f t="shared" si="1"/>
        <v>1</v>
      </c>
      <c r="N19" s="52"/>
      <c r="O19" s="52"/>
      <c r="P19" s="52"/>
      <c r="Q19" s="52"/>
      <c r="R19" s="52"/>
      <c r="S19" s="52"/>
      <c r="T19" s="52"/>
      <c r="U19" s="52"/>
      <c r="V19" s="52">
        <f t="shared" si="2"/>
        <v>16</v>
      </c>
      <c r="W19" s="69" t="s">
        <v>70</v>
      </c>
      <c r="X19" s="52">
        <v>30</v>
      </c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1"/>
    </row>
    <row r="20" spans="1:184" s="8" customFormat="1" ht="21" customHeight="1">
      <c r="A20" s="25">
        <v>15</v>
      </c>
      <c r="B20" s="6" t="s">
        <v>12</v>
      </c>
      <c r="C20" s="52">
        <v>0</v>
      </c>
      <c r="D20" s="52">
        <v>0</v>
      </c>
      <c r="E20" s="52"/>
      <c r="F20" s="52">
        <v>262</v>
      </c>
      <c r="G20" s="52">
        <v>15</v>
      </c>
      <c r="H20" s="52"/>
      <c r="I20" s="52"/>
      <c r="J20" s="52">
        <v>0</v>
      </c>
      <c r="K20" s="52">
        <f t="shared" si="0"/>
        <v>0</v>
      </c>
      <c r="L20" s="52">
        <v>0</v>
      </c>
      <c r="M20" s="52">
        <f t="shared" si="1"/>
        <v>0</v>
      </c>
      <c r="N20" s="52"/>
      <c r="O20" s="52"/>
      <c r="P20" s="52"/>
      <c r="Q20" s="52"/>
      <c r="R20" s="52"/>
      <c r="S20" s="52"/>
      <c r="T20" s="52"/>
      <c r="U20" s="52"/>
      <c r="V20" s="52">
        <f t="shared" si="2"/>
        <v>15</v>
      </c>
      <c r="W20" s="99" t="s">
        <v>71</v>
      </c>
      <c r="X20" s="73">
        <v>30</v>
      </c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1"/>
    </row>
    <row r="21" spans="1:184" s="8" customFormat="1" ht="16.5">
      <c r="A21" s="25">
        <v>16</v>
      </c>
      <c r="B21" s="6" t="s">
        <v>56</v>
      </c>
      <c r="C21" s="52">
        <v>0</v>
      </c>
      <c r="D21" s="52">
        <v>0</v>
      </c>
      <c r="E21" s="52"/>
      <c r="F21" s="52">
        <v>221</v>
      </c>
      <c r="G21" s="52">
        <v>15</v>
      </c>
      <c r="H21" s="52"/>
      <c r="I21" s="52"/>
      <c r="J21" s="52">
        <v>0</v>
      </c>
      <c r="K21" s="52">
        <f t="shared" si="0"/>
        <v>0</v>
      </c>
      <c r="L21" s="52">
        <v>0</v>
      </c>
      <c r="M21" s="52">
        <f t="shared" si="1"/>
        <v>0</v>
      </c>
      <c r="N21" s="52"/>
      <c r="O21" s="52"/>
      <c r="P21" s="52"/>
      <c r="Q21" s="52"/>
      <c r="R21" s="52"/>
      <c r="S21" s="52"/>
      <c r="T21" s="52"/>
      <c r="U21" s="52"/>
      <c r="V21" s="52">
        <f t="shared" si="2"/>
        <v>15</v>
      </c>
      <c r="W21" s="100"/>
      <c r="X21" s="75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1"/>
    </row>
    <row r="22" spans="1:184" s="17" customFormat="1" ht="16.5">
      <c r="A22" s="25">
        <v>17</v>
      </c>
      <c r="B22" s="6" t="s">
        <v>58</v>
      </c>
      <c r="C22" s="52">
        <v>5</v>
      </c>
      <c r="D22" s="52">
        <v>0</v>
      </c>
      <c r="E22" s="52"/>
      <c r="F22" s="52">
        <v>44</v>
      </c>
      <c r="G22" s="52">
        <v>5</v>
      </c>
      <c r="H22" s="52"/>
      <c r="I22" s="52"/>
      <c r="J22" s="52">
        <v>0</v>
      </c>
      <c r="K22" s="52">
        <f t="shared" si="0"/>
        <v>0</v>
      </c>
      <c r="L22" s="52">
        <v>0</v>
      </c>
      <c r="M22" s="52">
        <f t="shared" si="1"/>
        <v>0</v>
      </c>
      <c r="N22" s="52"/>
      <c r="O22" s="52"/>
      <c r="P22" s="52"/>
      <c r="Q22" s="52"/>
      <c r="R22" s="52"/>
      <c r="S22" s="52"/>
      <c r="T22" s="52"/>
      <c r="U22" s="52"/>
      <c r="V22" s="52">
        <f t="shared" si="2"/>
        <v>10</v>
      </c>
      <c r="W22" s="99" t="s">
        <v>72</v>
      </c>
      <c r="X22" s="73">
        <v>30</v>
      </c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2"/>
    </row>
    <row r="23" spans="1:184" s="18" customFormat="1" ht="16.5">
      <c r="A23" s="25">
        <v>18</v>
      </c>
      <c r="B23" s="6" t="s">
        <v>59</v>
      </c>
      <c r="C23" s="52">
        <v>0</v>
      </c>
      <c r="D23" s="52">
        <v>0</v>
      </c>
      <c r="E23" s="52"/>
      <c r="F23" s="52">
        <v>66</v>
      </c>
      <c r="G23" s="52">
        <v>5</v>
      </c>
      <c r="H23" s="52"/>
      <c r="I23" s="52"/>
      <c r="J23" s="52">
        <v>0</v>
      </c>
      <c r="K23" s="52">
        <f t="shared" si="0"/>
        <v>0</v>
      </c>
      <c r="L23" s="52">
        <v>0</v>
      </c>
      <c r="M23" s="52">
        <f t="shared" si="1"/>
        <v>0</v>
      </c>
      <c r="N23" s="52"/>
      <c r="O23" s="52">
        <v>10</v>
      </c>
      <c r="P23" s="52">
        <v>5</v>
      </c>
      <c r="Q23" s="52"/>
      <c r="R23" s="52"/>
      <c r="S23" s="52"/>
      <c r="T23" s="52"/>
      <c r="U23" s="52"/>
      <c r="V23" s="52">
        <f t="shared" si="2"/>
        <v>10</v>
      </c>
      <c r="W23" s="100"/>
      <c r="X23" s="75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4"/>
    </row>
    <row r="24" spans="1:184" s="8" customFormat="1" ht="18" customHeight="1">
      <c r="A24" s="25">
        <v>19</v>
      </c>
      <c r="B24" s="6" t="s">
        <v>60</v>
      </c>
      <c r="C24" s="52">
        <v>0</v>
      </c>
      <c r="D24" s="52">
        <v>0</v>
      </c>
      <c r="E24" s="52"/>
      <c r="F24" s="52">
        <v>30</v>
      </c>
      <c r="G24" s="52">
        <v>5</v>
      </c>
      <c r="H24" s="52"/>
      <c r="I24" s="52"/>
      <c r="J24" s="52">
        <v>0</v>
      </c>
      <c r="K24" s="52">
        <f t="shared" si="0"/>
        <v>0</v>
      </c>
      <c r="L24" s="52">
        <v>0</v>
      </c>
      <c r="M24" s="52">
        <f t="shared" si="1"/>
        <v>0</v>
      </c>
      <c r="N24" s="52"/>
      <c r="O24" s="52"/>
      <c r="P24" s="52"/>
      <c r="Q24" s="52"/>
      <c r="R24" s="52"/>
      <c r="S24" s="52"/>
      <c r="T24" s="52"/>
      <c r="U24" s="52"/>
      <c r="V24" s="52">
        <f t="shared" si="2"/>
        <v>5</v>
      </c>
      <c r="W24" s="73">
        <v>17</v>
      </c>
      <c r="X24" s="73">
        <v>30</v>
      </c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1"/>
    </row>
    <row r="25" spans="1:184" s="17" customFormat="1" ht="16.5">
      <c r="A25" s="25">
        <v>20</v>
      </c>
      <c r="B25" s="16" t="s">
        <v>61</v>
      </c>
      <c r="C25" s="52">
        <v>0</v>
      </c>
      <c r="D25" s="52">
        <v>0</v>
      </c>
      <c r="E25" s="52"/>
      <c r="F25" s="52">
        <v>10</v>
      </c>
      <c r="G25" s="52">
        <v>5</v>
      </c>
      <c r="H25" s="52"/>
      <c r="I25" s="52"/>
      <c r="J25" s="52">
        <v>0</v>
      </c>
      <c r="K25" s="52">
        <f t="shared" si="0"/>
        <v>0</v>
      </c>
      <c r="L25" s="52">
        <v>0</v>
      </c>
      <c r="M25" s="52">
        <f t="shared" si="1"/>
        <v>0</v>
      </c>
      <c r="N25" s="52"/>
      <c r="O25" s="52"/>
      <c r="P25" s="52"/>
      <c r="Q25" s="52"/>
      <c r="R25" s="52"/>
      <c r="S25" s="52"/>
      <c r="T25" s="52"/>
      <c r="U25" s="52"/>
      <c r="V25" s="52">
        <f t="shared" si="2"/>
        <v>5</v>
      </c>
      <c r="W25" s="74"/>
      <c r="X25" s="74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2"/>
    </row>
    <row r="26" spans="1:184" s="18" customFormat="1" ht="17.25" thickBot="1">
      <c r="A26" s="25">
        <v>21</v>
      </c>
      <c r="B26" s="63" t="s">
        <v>62</v>
      </c>
      <c r="C26" s="72">
        <v>0</v>
      </c>
      <c r="D26" s="72">
        <v>0</v>
      </c>
      <c r="E26" s="72"/>
      <c r="F26" s="72">
        <v>94</v>
      </c>
      <c r="G26" s="72">
        <v>5</v>
      </c>
      <c r="H26" s="72"/>
      <c r="I26" s="72"/>
      <c r="J26" s="72">
        <v>0</v>
      </c>
      <c r="K26" s="52">
        <f t="shared" si="0"/>
        <v>0</v>
      </c>
      <c r="L26" s="72">
        <v>0</v>
      </c>
      <c r="M26" s="52">
        <f t="shared" si="1"/>
        <v>0</v>
      </c>
      <c r="N26" s="72"/>
      <c r="O26" s="72"/>
      <c r="P26" s="72"/>
      <c r="Q26" s="55"/>
      <c r="R26" s="55"/>
      <c r="S26" s="72"/>
      <c r="T26" s="72"/>
      <c r="U26" s="72"/>
      <c r="V26" s="52">
        <f t="shared" si="2"/>
        <v>5</v>
      </c>
      <c r="W26" s="75"/>
      <c r="X26" s="75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4"/>
    </row>
    <row r="27" spans="1:184" s="5" customFormat="1" ht="16.5">
      <c r="A27" s="44"/>
      <c r="B27" s="47"/>
      <c r="C27" s="35"/>
      <c r="D27" s="48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49"/>
      <c r="P27" s="49"/>
      <c r="Q27" s="35"/>
      <c r="R27" s="35"/>
      <c r="S27" s="35"/>
      <c r="T27" s="35"/>
      <c r="U27" s="35"/>
      <c r="V27" s="40"/>
      <c r="W27" s="40"/>
      <c r="X27" s="36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51"/>
    </row>
    <row r="28" spans="1:184" s="5" customFormat="1" ht="16.5">
      <c r="A28" s="44"/>
      <c r="B28" s="50" t="s">
        <v>30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35"/>
      <c r="Q28" s="35"/>
      <c r="R28" s="35"/>
      <c r="S28" s="35"/>
      <c r="T28" s="35"/>
      <c r="U28" s="35"/>
      <c r="V28" s="40"/>
      <c r="W28" s="40"/>
      <c r="X28" s="36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51"/>
    </row>
    <row r="29" spans="1:184" s="3" customFormat="1" ht="16.5">
      <c r="A29" s="44"/>
      <c r="B29" s="47"/>
      <c r="C29" s="35"/>
      <c r="D29" s="48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40"/>
      <c r="W29" s="40"/>
      <c r="X29" s="35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0"/>
    </row>
    <row r="30" spans="1:184" s="3" customFormat="1" ht="19.5" thickBot="1">
      <c r="A30" s="44"/>
      <c r="B30" s="101" t="s">
        <v>80</v>
      </c>
      <c r="C30" s="101"/>
      <c r="D30" s="101"/>
      <c r="E30" s="101"/>
      <c r="F30" s="101"/>
      <c r="G30" s="101"/>
      <c r="H30" s="101"/>
      <c r="I30" s="101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40"/>
      <c r="W30" s="40"/>
      <c r="X30" s="36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0"/>
    </row>
    <row r="31" spans="1:184" s="1" customFormat="1" ht="16.5">
      <c r="A31" s="44"/>
      <c r="B31" s="10" t="s">
        <v>31</v>
      </c>
      <c r="C31" s="11" t="s">
        <v>32</v>
      </c>
      <c r="D31" s="11" t="s">
        <v>33</v>
      </c>
      <c r="E31" s="11" t="s">
        <v>34</v>
      </c>
      <c r="F31" s="11" t="s">
        <v>35</v>
      </c>
      <c r="G31" s="11" t="s">
        <v>36</v>
      </c>
      <c r="H31" s="11" t="s">
        <v>37</v>
      </c>
      <c r="I31" s="11" t="s">
        <v>38</v>
      </c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5"/>
      <c r="W31" s="35"/>
      <c r="X31" s="36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29"/>
    </row>
    <row r="32" spans="1:184" s="1" customFormat="1" ht="18.75" customHeight="1" thickBot="1">
      <c r="A32" s="44"/>
      <c r="B32" s="12" t="s">
        <v>39</v>
      </c>
      <c r="C32" s="13" t="s">
        <v>39</v>
      </c>
      <c r="D32" s="13" t="s">
        <v>39</v>
      </c>
      <c r="E32" s="13" t="s">
        <v>39</v>
      </c>
      <c r="F32" s="13" t="s">
        <v>39</v>
      </c>
      <c r="G32" s="13" t="s">
        <v>39</v>
      </c>
      <c r="H32" s="13" t="s">
        <v>39</v>
      </c>
      <c r="I32" s="13" t="s">
        <v>39</v>
      </c>
      <c r="J32" s="41"/>
      <c r="K32" s="37"/>
      <c r="L32" s="37"/>
      <c r="M32" s="37"/>
      <c r="N32" s="41"/>
      <c r="O32" s="41"/>
      <c r="P32" s="41"/>
      <c r="Q32" s="41"/>
      <c r="R32" s="41"/>
      <c r="S32" s="41"/>
      <c r="T32" s="41"/>
      <c r="U32" s="41"/>
      <c r="V32" s="35"/>
      <c r="W32" s="35"/>
      <c r="X32" s="36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29"/>
    </row>
    <row r="33" spans="1:184" s="1" customFormat="1" ht="17.25" thickBot="1">
      <c r="A33" s="44"/>
      <c r="B33" s="14">
        <v>50</v>
      </c>
      <c r="C33" s="15">
        <v>45</v>
      </c>
      <c r="D33" s="15">
        <v>40</v>
      </c>
      <c r="E33" s="15">
        <v>35</v>
      </c>
      <c r="F33" s="15">
        <v>30</v>
      </c>
      <c r="G33" s="15">
        <v>25</v>
      </c>
      <c r="H33" s="15">
        <v>20</v>
      </c>
      <c r="I33" s="15">
        <v>15</v>
      </c>
      <c r="J33" s="41"/>
      <c r="K33" s="37"/>
      <c r="L33" s="37"/>
      <c r="M33" s="37"/>
      <c r="N33" s="41"/>
      <c r="O33" s="41"/>
      <c r="P33" s="41"/>
      <c r="Q33" s="41"/>
      <c r="R33" s="41"/>
      <c r="S33" s="41"/>
      <c r="T33" s="41"/>
      <c r="U33" s="41"/>
      <c r="V33" s="35"/>
      <c r="W33" s="35"/>
      <c r="X33" s="36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29"/>
    </row>
    <row r="34" spans="1:184" s="1" customFormat="1" ht="16.5">
      <c r="A34" s="44"/>
      <c r="B34" s="42"/>
      <c r="C34" s="41"/>
      <c r="D34" s="41"/>
      <c r="E34" s="41"/>
      <c r="F34" s="41"/>
      <c r="G34" s="41"/>
      <c r="H34" s="41"/>
      <c r="I34" s="41"/>
      <c r="J34" s="41"/>
      <c r="K34" s="37"/>
      <c r="L34" s="37"/>
      <c r="M34" s="37"/>
      <c r="N34" s="41"/>
      <c r="O34" s="41"/>
      <c r="P34" s="41"/>
      <c r="Q34" s="41"/>
      <c r="R34" s="41"/>
      <c r="S34" s="41"/>
      <c r="T34" s="41"/>
      <c r="U34" s="41"/>
      <c r="V34" s="35"/>
      <c r="W34" s="35"/>
      <c r="X34" s="36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29"/>
    </row>
    <row r="35" spans="1:184" s="1" customFormat="1" ht="16.5">
      <c r="A35" s="44"/>
      <c r="B35" s="42"/>
      <c r="C35" s="41"/>
      <c r="D35" s="41"/>
      <c r="E35" s="41"/>
      <c r="F35" s="41"/>
      <c r="G35" s="41"/>
      <c r="H35" s="41"/>
      <c r="I35" s="41"/>
      <c r="J35" s="41"/>
      <c r="K35" s="37"/>
      <c r="L35" s="37"/>
      <c r="M35" s="37"/>
      <c r="N35" s="41"/>
      <c r="O35" s="41"/>
      <c r="P35" s="41"/>
      <c r="Q35" s="41"/>
      <c r="R35" s="41"/>
      <c r="S35" s="41"/>
      <c r="T35" s="41"/>
      <c r="U35" s="41"/>
      <c r="V35" s="35"/>
      <c r="W35" s="35"/>
      <c r="X35" s="36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29"/>
    </row>
    <row r="36" spans="1:184" s="1" customFormat="1" ht="16.5">
      <c r="A36" s="44"/>
      <c r="B36" s="42"/>
      <c r="C36" s="41"/>
      <c r="D36" s="41"/>
      <c r="E36" s="41"/>
      <c r="F36" s="41"/>
      <c r="G36" s="41"/>
      <c r="H36" s="41"/>
      <c r="I36" s="41"/>
      <c r="J36" s="41"/>
      <c r="K36" s="37"/>
      <c r="L36" s="37"/>
      <c r="M36" s="37"/>
      <c r="N36" s="41"/>
      <c r="O36" s="41"/>
      <c r="P36" s="41"/>
      <c r="Q36" s="41"/>
      <c r="R36" s="41"/>
      <c r="S36" s="41"/>
      <c r="T36" s="41"/>
      <c r="U36" s="41"/>
      <c r="V36" s="35"/>
      <c r="W36" s="35"/>
      <c r="X36" s="36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29"/>
    </row>
    <row r="37" spans="1:184" s="1" customFormat="1" ht="16.5">
      <c r="A37" s="34"/>
      <c r="B37" s="42"/>
      <c r="C37" s="40"/>
      <c r="D37" s="40"/>
      <c r="E37" s="40"/>
      <c r="F37" s="40"/>
      <c r="G37" s="40"/>
      <c r="H37" s="40"/>
      <c r="I37" s="40"/>
      <c r="J37" s="40"/>
      <c r="K37" s="37"/>
      <c r="L37" s="37"/>
      <c r="M37" s="37"/>
      <c r="N37" s="40"/>
      <c r="O37" s="40"/>
      <c r="P37" s="40"/>
      <c r="Q37" s="40"/>
      <c r="R37" s="40"/>
      <c r="S37" s="40"/>
      <c r="T37" s="40"/>
      <c r="U37" s="40"/>
      <c r="V37" s="35"/>
      <c r="W37" s="35"/>
      <c r="X37" s="36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29"/>
    </row>
    <row r="38" spans="1:184" s="1" customFormat="1" ht="16.5">
      <c r="A38" s="44"/>
      <c r="B38" s="42"/>
      <c r="C38" s="40"/>
      <c r="D38" s="40"/>
      <c r="E38" s="40"/>
      <c r="F38" s="40"/>
      <c r="G38" s="40"/>
      <c r="H38" s="40"/>
      <c r="I38" s="40"/>
      <c r="J38" s="40"/>
      <c r="K38" s="37"/>
      <c r="L38" s="37"/>
      <c r="M38" s="37"/>
      <c r="N38" s="40"/>
      <c r="O38" s="40"/>
      <c r="P38" s="40"/>
      <c r="Q38" s="40"/>
      <c r="R38" s="40"/>
      <c r="S38" s="40"/>
      <c r="T38" s="40"/>
      <c r="U38" s="40"/>
      <c r="V38" s="35"/>
      <c r="W38" s="35"/>
      <c r="X38" s="36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29"/>
    </row>
    <row r="39" spans="1:184" s="1" customFormat="1" ht="16.5">
      <c r="A39" s="44"/>
      <c r="B39" s="42"/>
      <c r="C39" s="40"/>
      <c r="D39" s="40"/>
      <c r="E39" s="40"/>
      <c r="F39" s="40"/>
      <c r="G39" s="40"/>
      <c r="H39" s="40"/>
      <c r="I39" s="40"/>
      <c r="J39" s="40"/>
      <c r="K39" s="37"/>
      <c r="L39" s="37"/>
      <c r="M39" s="37"/>
      <c r="N39" s="40"/>
      <c r="O39" s="40"/>
      <c r="P39" s="40"/>
      <c r="Q39" s="40"/>
      <c r="R39" s="40"/>
      <c r="S39" s="40"/>
      <c r="T39" s="40"/>
      <c r="U39" s="40"/>
      <c r="V39" s="35"/>
      <c r="W39" s="35"/>
      <c r="X39" s="36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29"/>
    </row>
    <row r="40" spans="1:184" s="1" customFormat="1" ht="16.5">
      <c r="A40" s="34"/>
      <c r="B40" s="42"/>
      <c r="C40" s="40"/>
      <c r="D40" s="40"/>
      <c r="E40" s="40"/>
      <c r="F40" s="40"/>
      <c r="G40" s="40"/>
      <c r="H40" s="40"/>
      <c r="I40" s="40"/>
      <c r="J40" s="40"/>
      <c r="K40" s="37"/>
      <c r="L40" s="37"/>
      <c r="M40" s="37"/>
      <c r="N40" s="40"/>
      <c r="O40" s="40"/>
      <c r="P40" s="40"/>
      <c r="Q40" s="40"/>
      <c r="R40" s="40"/>
      <c r="S40" s="40"/>
      <c r="T40" s="40"/>
      <c r="U40" s="40"/>
      <c r="V40" s="35"/>
      <c r="W40" s="35"/>
      <c r="X40" s="36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29"/>
    </row>
    <row r="41" spans="1:184" s="1" customFormat="1" ht="16.5">
      <c r="A41" s="34"/>
      <c r="B41" s="42"/>
      <c r="C41" s="40"/>
      <c r="D41" s="40"/>
      <c r="E41" s="40"/>
      <c r="F41" s="40"/>
      <c r="G41" s="40"/>
      <c r="H41" s="40"/>
      <c r="I41" s="40"/>
      <c r="J41" s="40"/>
      <c r="K41" s="37"/>
      <c r="L41" s="37"/>
      <c r="M41" s="37"/>
      <c r="N41" s="40"/>
      <c r="O41" s="40"/>
      <c r="P41" s="40"/>
      <c r="Q41" s="40"/>
      <c r="R41" s="40"/>
      <c r="S41" s="40"/>
      <c r="T41" s="40"/>
      <c r="U41" s="40"/>
      <c r="V41" s="35"/>
      <c r="W41" s="35"/>
      <c r="X41" s="36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29"/>
    </row>
    <row r="42" spans="1:184" s="1" customFormat="1" ht="16.5">
      <c r="A42" s="34"/>
      <c r="B42" s="42"/>
      <c r="C42" s="40"/>
      <c r="D42" s="40"/>
      <c r="E42" s="40"/>
      <c r="F42" s="40"/>
      <c r="G42" s="40"/>
      <c r="H42" s="40"/>
      <c r="I42" s="40"/>
      <c r="J42" s="40"/>
      <c r="K42" s="37"/>
      <c r="L42" s="37"/>
      <c r="M42" s="37"/>
      <c r="N42" s="40"/>
      <c r="O42" s="40"/>
      <c r="P42" s="40"/>
      <c r="Q42" s="40"/>
      <c r="R42" s="40"/>
      <c r="S42" s="40"/>
      <c r="T42" s="40"/>
      <c r="U42" s="40"/>
      <c r="V42" s="35"/>
      <c r="W42" s="35"/>
      <c r="X42" s="36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29"/>
    </row>
    <row r="43" spans="1:184" s="1" customFormat="1" ht="16.5">
      <c r="A43" s="34"/>
      <c r="B43" s="42"/>
      <c r="C43" s="40"/>
      <c r="D43" s="40"/>
      <c r="E43" s="40"/>
      <c r="F43" s="40"/>
      <c r="G43" s="40"/>
      <c r="H43" s="40"/>
      <c r="I43" s="40"/>
      <c r="J43" s="40"/>
      <c r="K43" s="37"/>
      <c r="L43" s="37"/>
      <c r="M43" s="37"/>
      <c r="N43" s="40"/>
      <c r="O43" s="40"/>
      <c r="P43" s="40"/>
      <c r="Q43" s="40"/>
      <c r="R43" s="40"/>
      <c r="S43" s="40"/>
      <c r="T43" s="40"/>
      <c r="U43" s="40"/>
      <c r="V43" s="35"/>
      <c r="W43" s="35"/>
      <c r="X43" s="36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29"/>
    </row>
    <row r="44" spans="1:184" s="1" customFormat="1" ht="16.5">
      <c r="A44" s="34"/>
      <c r="B44" s="42"/>
      <c r="C44" s="34"/>
      <c r="D44" s="34"/>
      <c r="E44" s="34"/>
      <c r="F44" s="34"/>
      <c r="G44" s="43"/>
      <c r="H44" s="34"/>
      <c r="I44" s="34"/>
      <c r="J44" s="34"/>
      <c r="K44" s="37"/>
      <c r="L44" s="37"/>
      <c r="M44" s="37"/>
      <c r="N44" s="34"/>
      <c r="O44" s="34"/>
      <c r="P44" s="34"/>
      <c r="Q44" s="34"/>
      <c r="R44" s="34"/>
      <c r="S44" s="34"/>
      <c r="T44" s="34"/>
      <c r="U44" s="34"/>
      <c r="V44" s="35"/>
      <c r="W44" s="35"/>
      <c r="X44" s="36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29"/>
    </row>
    <row r="45" spans="1:184" s="1" customFormat="1" ht="16.5">
      <c r="A45" s="34"/>
      <c r="B45" s="42"/>
      <c r="C45" s="34"/>
      <c r="D45" s="34"/>
      <c r="E45" s="34"/>
      <c r="F45" s="34"/>
      <c r="G45" s="34"/>
      <c r="H45" s="34"/>
      <c r="I45" s="34"/>
      <c r="J45" s="34"/>
      <c r="K45" s="37"/>
      <c r="L45" s="37"/>
      <c r="M45" s="37"/>
      <c r="N45" s="34"/>
      <c r="O45" s="34"/>
      <c r="P45" s="34"/>
      <c r="Q45" s="34"/>
      <c r="R45" s="34"/>
      <c r="S45" s="34"/>
      <c r="T45" s="34"/>
      <c r="U45" s="34"/>
      <c r="V45" s="35"/>
      <c r="W45" s="35"/>
      <c r="X45" s="36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29"/>
    </row>
    <row r="46" spans="1:184" s="1" customFormat="1" ht="16.5">
      <c r="A46" s="34"/>
      <c r="B46" s="42"/>
      <c r="C46" s="34"/>
      <c r="D46" s="34"/>
      <c r="E46" s="34"/>
      <c r="F46" s="34"/>
      <c r="G46" s="34"/>
      <c r="H46" s="34"/>
      <c r="I46" s="34"/>
      <c r="J46" s="34"/>
      <c r="K46" s="37"/>
      <c r="L46" s="37"/>
      <c r="M46" s="37"/>
      <c r="N46" s="34"/>
      <c r="O46" s="34"/>
      <c r="P46" s="34"/>
      <c r="Q46" s="34"/>
      <c r="R46" s="34"/>
      <c r="S46" s="34"/>
      <c r="T46" s="34"/>
      <c r="U46" s="34"/>
      <c r="V46" s="35"/>
      <c r="W46" s="35"/>
      <c r="X46" s="36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29"/>
    </row>
    <row r="47" spans="1:184" s="1" customFormat="1" ht="16.5">
      <c r="A47" s="34"/>
      <c r="B47" s="42"/>
      <c r="C47" s="34"/>
      <c r="D47" s="34"/>
      <c r="E47" s="34"/>
      <c r="F47" s="34"/>
      <c r="G47" s="34"/>
      <c r="H47" s="34"/>
      <c r="I47" s="34"/>
      <c r="J47" s="34"/>
      <c r="K47" s="37"/>
      <c r="L47" s="37"/>
      <c r="M47" s="37"/>
      <c r="N47" s="34"/>
      <c r="O47" s="34"/>
      <c r="P47" s="34"/>
      <c r="Q47" s="34"/>
      <c r="R47" s="34"/>
      <c r="S47" s="34"/>
      <c r="T47" s="34"/>
      <c r="U47" s="34"/>
      <c r="V47" s="35"/>
      <c r="W47" s="35"/>
      <c r="X47" s="36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29"/>
    </row>
    <row r="48" spans="1:184" s="1" customFormat="1" ht="16.5">
      <c r="A48" s="34"/>
      <c r="B48" s="42"/>
      <c r="C48" s="34"/>
      <c r="D48" s="34"/>
      <c r="E48" s="34"/>
      <c r="F48" s="34"/>
      <c r="G48" s="34"/>
      <c r="H48" s="34"/>
      <c r="I48" s="34"/>
      <c r="J48" s="34"/>
      <c r="K48" s="37"/>
      <c r="L48" s="37"/>
      <c r="M48" s="37"/>
      <c r="N48" s="34"/>
      <c r="O48" s="34"/>
      <c r="P48" s="34"/>
      <c r="Q48" s="34"/>
      <c r="R48" s="34"/>
      <c r="S48" s="34"/>
      <c r="T48" s="34"/>
      <c r="U48" s="34"/>
      <c r="V48" s="35"/>
      <c r="W48" s="35"/>
      <c r="X48" s="36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29"/>
    </row>
    <row r="49" spans="1:184" s="1" customFormat="1" ht="16.5">
      <c r="A49" s="34"/>
      <c r="B49" s="42"/>
      <c r="C49" s="34"/>
      <c r="D49" s="34"/>
      <c r="E49" s="34"/>
      <c r="F49" s="34"/>
      <c r="G49" s="34"/>
      <c r="H49" s="34"/>
      <c r="I49" s="34"/>
      <c r="J49" s="34"/>
      <c r="K49" s="37"/>
      <c r="L49" s="37"/>
      <c r="M49" s="37"/>
      <c r="N49" s="34"/>
      <c r="O49" s="34"/>
      <c r="P49" s="34"/>
      <c r="Q49" s="34"/>
      <c r="R49" s="34"/>
      <c r="S49" s="34"/>
      <c r="T49" s="34"/>
      <c r="U49" s="34"/>
      <c r="V49" s="35"/>
      <c r="W49" s="35"/>
      <c r="X49" s="36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29"/>
    </row>
    <row r="50" spans="1:184" s="1" customFormat="1" ht="16.5">
      <c r="A50" s="34"/>
      <c r="B50" s="42"/>
      <c r="C50" s="34"/>
      <c r="D50" s="34"/>
      <c r="E50" s="34"/>
      <c r="F50" s="34"/>
      <c r="G50" s="34"/>
      <c r="H50" s="34"/>
      <c r="I50" s="34"/>
      <c r="J50" s="34"/>
      <c r="K50" s="37"/>
      <c r="L50" s="37"/>
      <c r="M50" s="37"/>
      <c r="N50" s="34"/>
      <c r="O50" s="34"/>
      <c r="P50" s="34"/>
      <c r="Q50" s="34"/>
      <c r="R50" s="34"/>
      <c r="S50" s="34"/>
      <c r="T50" s="34"/>
      <c r="U50" s="34"/>
      <c r="V50" s="35"/>
      <c r="W50" s="35"/>
      <c r="X50" s="36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29"/>
    </row>
    <row r="51" spans="1:184" s="1" customFormat="1" ht="16.5">
      <c r="A51" s="34"/>
      <c r="B51" s="42"/>
      <c r="C51" s="34"/>
      <c r="D51" s="34"/>
      <c r="E51" s="34"/>
      <c r="F51" s="34"/>
      <c r="G51" s="34"/>
      <c r="H51" s="34"/>
      <c r="I51" s="34"/>
      <c r="J51" s="34"/>
      <c r="K51" s="37"/>
      <c r="L51" s="37"/>
      <c r="M51" s="37"/>
      <c r="N51" s="34"/>
      <c r="O51" s="34"/>
      <c r="P51" s="34"/>
      <c r="Q51" s="34"/>
      <c r="R51" s="34"/>
      <c r="S51" s="34"/>
      <c r="T51" s="34"/>
      <c r="U51" s="34"/>
      <c r="V51" s="35"/>
      <c r="W51" s="35"/>
      <c r="X51" s="36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29"/>
    </row>
    <row r="52" spans="1:184" s="1" customFormat="1" ht="16.5">
      <c r="A52" s="34"/>
      <c r="B52" s="42"/>
      <c r="C52" s="34"/>
      <c r="D52" s="34"/>
      <c r="E52" s="34"/>
      <c r="F52" s="34"/>
      <c r="G52" s="34"/>
      <c r="H52" s="34"/>
      <c r="I52" s="34"/>
      <c r="J52" s="34"/>
      <c r="K52" s="37"/>
      <c r="L52" s="37"/>
      <c r="M52" s="37"/>
      <c r="N52" s="34"/>
      <c r="O52" s="34"/>
      <c r="P52" s="34"/>
      <c r="Q52" s="34"/>
      <c r="R52" s="34"/>
      <c r="S52" s="34"/>
      <c r="T52" s="34"/>
      <c r="U52" s="34"/>
      <c r="V52" s="35"/>
      <c r="W52" s="35"/>
      <c r="X52" s="36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29"/>
    </row>
    <row r="53" spans="1:184" s="1" customFormat="1" ht="16.5">
      <c r="A53" s="34"/>
      <c r="B53" s="42"/>
      <c r="C53" s="34"/>
      <c r="D53" s="34"/>
      <c r="E53" s="34"/>
      <c r="F53" s="34"/>
      <c r="G53" s="34"/>
      <c r="H53" s="34"/>
      <c r="I53" s="34"/>
      <c r="J53" s="34"/>
      <c r="K53" s="37"/>
      <c r="L53" s="37"/>
      <c r="M53" s="37"/>
      <c r="N53" s="34"/>
      <c r="O53" s="34"/>
      <c r="P53" s="34"/>
      <c r="Q53" s="34"/>
      <c r="R53" s="34"/>
      <c r="S53" s="34"/>
      <c r="T53" s="34"/>
      <c r="U53" s="34"/>
      <c r="V53" s="35"/>
      <c r="W53" s="35"/>
      <c r="X53" s="36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29"/>
    </row>
    <row r="54" spans="1:184" s="1" customFormat="1" ht="16.5">
      <c r="A54" s="34"/>
      <c r="B54" s="42"/>
      <c r="C54" s="34"/>
      <c r="D54" s="34"/>
      <c r="E54" s="34"/>
      <c r="F54" s="34"/>
      <c r="G54" s="34"/>
      <c r="H54" s="34"/>
      <c r="I54" s="34"/>
      <c r="J54" s="34"/>
      <c r="K54" s="37"/>
      <c r="L54" s="37"/>
      <c r="M54" s="37"/>
      <c r="N54" s="34"/>
      <c r="O54" s="34"/>
      <c r="P54" s="34"/>
      <c r="Q54" s="34"/>
      <c r="R54" s="34"/>
      <c r="S54" s="34"/>
      <c r="T54" s="34"/>
      <c r="U54" s="34"/>
      <c r="V54" s="35"/>
      <c r="W54" s="35"/>
      <c r="X54" s="36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29"/>
    </row>
    <row r="55" spans="1:184" s="1" customFormat="1" ht="16.5">
      <c r="A55" s="34"/>
      <c r="B55" s="42"/>
      <c r="C55" s="34"/>
      <c r="D55" s="34"/>
      <c r="E55" s="34"/>
      <c r="F55" s="34"/>
      <c r="G55" s="34"/>
      <c r="H55" s="34"/>
      <c r="I55" s="34"/>
      <c r="J55" s="34"/>
      <c r="K55" s="37"/>
      <c r="L55" s="37"/>
      <c r="M55" s="37"/>
      <c r="N55" s="34"/>
      <c r="O55" s="34"/>
      <c r="P55" s="34"/>
      <c r="Q55" s="34"/>
      <c r="R55" s="34"/>
      <c r="S55" s="34"/>
      <c r="T55" s="34"/>
      <c r="U55" s="34"/>
      <c r="V55" s="35"/>
      <c r="W55" s="35"/>
      <c r="X55" s="36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29"/>
    </row>
    <row r="56" spans="1:184" s="1" customFormat="1" ht="16.5">
      <c r="A56" s="34"/>
      <c r="B56" s="42"/>
      <c r="C56" s="34"/>
      <c r="D56" s="34"/>
      <c r="E56" s="34"/>
      <c r="F56" s="34"/>
      <c r="G56" s="34"/>
      <c r="H56" s="34"/>
      <c r="I56" s="34"/>
      <c r="J56" s="34"/>
      <c r="K56" s="37"/>
      <c r="L56" s="37"/>
      <c r="M56" s="37"/>
      <c r="N56" s="34"/>
      <c r="O56" s="34"/>
      <c r="P56" s="34"/>
      <c r="Q56" s="34"/>
      <c r="R56" s="34"/>
      <c r="S56" s="34"/>
      <c r="T56" s="34"/>
      <c r="U56" s="34"/>
      <c r="V56" s="37"/>
      <c r="W56" s="37"/>
      <c r="X56" s="34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29"/>
    </row>
    <row r="57" spans="1:184" s="1" customFormat="1" ht="16.5">
      <c r="A57" s="34"/>
      <c r="B57" s="42"/>
      <c r="C57" s="34"/>
      <c r="D57" s="34"/>
      <c r="E57" s="34"/>
      <c r="F57" s="34"/>
      <c r="G57" s="34"/>
      <c r="H57" s="34"/>
      <c r="I57" s="34"/>
      <c r="J57" s="34"/>
      <c r="K57" s="37"/>
      <c r="L57" s="37"/>
      <c r="M57" s="37"/>
      <c r="N57" s="34"/>
      <c r="O57" s="34"/>
      <c r="P57" s="34"/>
      <c r="Q57" s="34"/>
      <c r="R57" s="34"/>
      <c r="S57" s="34"/>
      <c r="T57" s="34"/>
      <c r="U57" s="34"/>
      <c r="V57" s="37"/>
      <c r="W57" s="37"/>
      <c r="X57" s="34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29"/>
    </row>
    <row r="58" spans="1:184" s="1" customFormat="1" ht="16.5">
      <c r="A58" s="34"/>
      <c r="B58" s="42"/>
      <c r="C58" s="34"/>
      <c r="D58" s="34"/>
      <c r="E58" s="34"/>
      <c r="F58" s="34"/>
      <c r="G58" s="34"/>
      <c r="H58" s="34"/>
      <c r="I58" s="34"/>
      <c r="J58" s="34"/>
      <c r="K58" s="37"/>
      <c r="L58" s="37"/>
      <c r="M58" s="37"/>
      <c r="N58" s="34"/>
      <c r="O58" s="34"/>
      <c r="P58" s="34"/>
      <c r="Q58" s="34"/>
      <c r="R58" s="34"/>
      <c r="S58" s="34"/>
      <c r="T58" s="34"/>
      <c r="U58" s="34"/>
      <c r="V58" s="37"/>
      <c r="W58" s="37"/>
      <c r="X58" s="34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29"/>
    </row>
    <row r="59" spans="1:184" s="1" customFormat="1" ht="16.5">
      <c r="A59" s="34"/>
      <c r="B59" s="42"/>
      <c r="C59" s="34"/>
      <c r="D59" s="34"/>
      <c r="E59" s="34"/>
      <c r="F59" s="34"/>
      <c r="G59" s="34"/>
      <c r="H59" s="34"/>
      <c r="I59" s="34"/>
      <c r="J59" s="34"/>
      <c r="K59" s="37"/>
      <c r="L59" s="37"/>
      <c r="M59" s="37"/>
      <c r="N59" s="34"/>
      <c r="O59" s="34"/>
      <c r="P59" s="34"/>
      <c r="Q59" s="34"/>
      <c r="R59" s="34"/>
      <c r="S59" s="34"/>
      <c r="T59" s="34"/>
      <c r="U59" s="34"/>
      <c r="V59" s="37"/>
      <c r="W59" s="37"/>
      <c r="X59" s="34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29"/>
    </row>
    <row r="60" spans="1:184" s="1" customFormat="1" ht="16.5">
      <c r="A60" s="34"/>
      <c r="B60" s="42"/>
      <c r="C60" s="34"/>
      <c r="D60" s="34"/>
      <c r="E60" s="34"/>
      <c r="F60" s="34"/>
      <c r="G60" s="34"/>
      <c r="H60" s="34"/>
      <c r="I60" s="34"/>
      <c r="J60" s="34"/>
      <c r="K60" s="37"/>
      <c r="L60" s="37"/>
      <c r="M60" s="37"/>
      <c r="N60" s="34"/>
      <c r="O60" s="34"/>
      <c r="P60" s="34"/>
      <c r="Q60" s="34"/>
      <c r="R60" s="34"/>
      <c r="S60" s="34"/>
      <c r="T60" s="34"/>
      <c r="U60" s="34"/>
      <c r="V60" s="37"/>
      <c r="W60" s="37"/>
      <c r="X60" s="34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29"/>
    </row>
    <row r="61" spans="1:184" s="1" customFormat="1" ht="16.5">
      <c r="A61" s="34"/>
      <c r="B61" s="42"/>
      <c r="C61" s="34"/>
      <c r="D61" s="34"/>
      <c r="E61" s="34"/>
      <c r="F61" s="34"/>
      <c r="G61" s="34"/>
      <c r="H61" s="34"/>
      <c r="I61" s="34"/>
      <c r="J61" s="34"/>
      <c r="K61" s="37"/>
      <c r="L61" s="37"/>
      <c r="M61" s="37"/>
      <c r="N61" s="34"/>
      <c r="O61" s="34"/>
      <c r="P61" s="34"/>
      <c r="Q61" s="34"/>
      <c r="R61" s="34"/>
      <c r="S61" s="34"/>
      <c r="T61" s="34"/>
      <c r="U61" s="34"/>
      <c r="V61" s="37"/>
      <c r="W61" s="37"/>
      <c r="X61" s="34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29"/>
    </row>
    <row r="62" spans="1:184" s="1" customFormat="1" ht="16.5">
      <c r="A62" s="34"/>
      <c r="B62" s="42"/>
      <c r="C62" s="34"/>
      <c r="D62" s="34"/>
      <c r="E62" s="34"/>
      <c r="F62" s="34"/>
      <c r="G62" s="34"/>
      <c r="H62" s="34"/>
      <c r="I62" s="34"/>
      <c r="J62" s="34"/>
      <c r="K62" s="37"/>
      <c r="L62" s="37"/>
      <c r="M62" s="37"/>
      <c r="N62" s="34"/>
      <c r="O62" s="34"/>
      <c r="P62" s="34"/>
      <c r="Q62" s="34"/>
      <c r="R62" s="34"/>
      <c r="S62" s="34"/>
      <c r="T62" s="34"/>
      <c r="U62" s="34"/>
      <c r="V62" s="37"/>
      <c r="W62" s="37"/>
      <c r="X62" s="34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29"/>
    </row>
    <row r="63" spans="1:184" s="1" customFormat="1" ht="16.5">
      <c r="A63" s="34"/>
      <c r="B63" s="42"/>
      <c r="C63" s="34"/>
      <c r="D63" s="34"/>
      <c r="E63" s="34"/>
      <c r="F63" s="34"/>
      <c r="G63" s="34"/>
      <c r="H63" s="34"/>
      <c r="I63" s="34"/>
      <c r="J63" s="34"/>
      <c r="K63" s="37"/>
      <c r="L63" s="37"/>
      <c r="M63" s="37"/>
      <c r="N63" s="34"/>
      <c r="O63" s="34"/>
      <c r="P63" s="34"/>
      <c r="Q63" s="34"/>
      <c r="R63" s="34"/>
      <c r="S63" s="34"/>
      <c r="T63" s="34"/>
      <c r="U63" s="34"/>
      <c r="V63" s="37"/>
      <c r="W63" s="37"/>
      <c r="X63" s="34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29"/>
    </row>
    <row r="64" spans="1:184" s="1" customFormat="1" ht="16.5">
      <c r="A64" s="34"/>
      <c r="B64" s="42"/>
      <c r="C64" s="34"/>
      <c r="D64" s="34"/>
      <c r="E64" s="34"/>
      <c r="F64" s="34"/>
      <c r="G64" s="34"/>
      <c r="H64" s="34"/>
      <c r="I64" s="34"/>
      <c r="J64" s="34"/>
      <c r="K64" s="37"/>
      <c r="L64" s="37"/>
      <c r="M64" s="37"/>
      <c r="N64" s="34"/>
      <c r="O64" s="34"/>
      <c r="P64" s="34"/>
      <c r="Q64" s="34"/>
      <c r="R64" s="34"/>
      <c r="S64" s="34"/>
      <c r="T64" s="34"/>
      <c r="U64" s="34"/>
      <c r="V64" s="37"/>
      <c r="W64" s="37"/>
      <c r="X64" s="34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29"/>
    </row>
    <row r="65" spans="1:184" s="1" customFormat="1" ht="16.5">
      <c r="A65" s="44"/>
      <c r="B65" s="42"/>
      <c r="C65" s="37"/>
      <c r="D65" s="37"/>
      <c r="E65" s="37"/>
      <c r="F65" s="45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8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29"/>
    </row>
    <row r="66" spans="1:184" s="1" customFormat="1" ht="16.5">
      <c r="A66" s="34"/>
      <c r="B66" s="42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4"/>
      <c r="W66" s="34"/>
      <c r="X66" s="39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2"/>
      <c r="FK66" s="32"/>
      <c r="FL66" s="32"/>
      <c r="FM66" s="32"/>
      <c r="FN66" s="32"/>
      <c r="FO66" s="32"/>
      <c r="FP66" s="32"/>
      <c r="FQ66" s="32"/>
      <c r="FR66" s="32"/>
      <c r="FS66" s="32"/>
      <c r="FT66" s="32"/>
      <c r="FU66" s="32"/>
      <c r="FV66" s="32"/>
      <c r="FW66" s="32"/>
      <c r="FX66" s="32"/>
      <c r="FY66" s="32"/>
      <c r="FZ66" s="32"/>
      <c r="GA66" s="32"/>
      <c r="GB66" s="29"/>
    </row>
    <row r="67" spans="17:78" ht="15">
      <c r="Q67" s="31"/>
      <c r="R67" s="31"/>
      <c r="S67" s="31"/>
      <c r="T67" s="31"/>
      <c r="U67" s="32"/>
      <c r="V67" s="31"/>
      <c r="W67" s="31"/>
      <c r="X67" s="31"/>
      <c r="Y67" s="31"/>
      <c r="Z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</row>
    <row r="68" spans="2:78" ht="15">
      <c r="B68" s="19"/>
      <c r="Q68" s="31"/>
      <c r="R68" s="31"/>
      <c r="S68" s="31"/>
      <c r="T68" s="31"/>
      <c r="U68" s="32"/>
      <c r="V68" s="31"/>
      <c r="W68" s="31"/>
      <c r="X68" s="31"/>
      <c r="Y68" s="31"/>
      <c r="Z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</row>
    <row r="69" spans="2:78" ht="15">
      <c r="B69" s="32"/>
      <c r="Q69" s="31"/>
      <c r="R69" s="31"/>
      <c r="S69" s="31"/>
      <c r="T69" s="31"/>
      <c r="U69" s="32"/>
      <c r="V69" s="31"/>
      <c r="W69" s="31"/>
      <c r="X69" s="31"/>
      <c r="Y69" s="31"/>
      <c r="Z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</row>
    <row r="70" spans="2:78" ht="12.75" customHeight="1">
      <c r="B70" s="32"/>
      <c r="Q70" s="31"/>
      <c r="R70" s="31"/>
      <c r="S70" s="31"/>
      <c r="T70" s="31"/>
      <c r="U70" s="32"/>
      <c r="V70" s="31"/>
      <c r="W70" s="31"/>
      <c r="X70" s="31"/>
      <c r="Y70" s="31"/>
      <c r="Z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</row>
    <row r="71" spans="2:78" ht="62.25" customHeight="1">
      <c r="B71" s="46"/>
      <c r="Q71" s="31"/>
      <c r="R71" s="31"/>
      <c r="S71" s="31"/>
      <c r="T71" s="31"/>
      <c r="U71" s="32"/>
      <c r="V71" s="31"/>
      <c r="W71" s="31"/>
      <c r="X71" s="31"/>
      <c r="Y71" s="31"/>
      <c r="Z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</row>
    <row r="72" spans="2:78" ht="62.25" customHeight="1">
      <c r="B72" s="46"/>
      <c r="Q72" s="31"/>
      <c r="R72" s="31"/>
      <c r="S72" s="31"/>
      <c r="T72" s="31"/>
      <c r="U72" s="32"/>
      <c r="V72" s="31"/>
      <c r="W72" s="31"/>
      <c r="X72" s="31"/>
      <c r="Y72" s="31"/>
      <c r="Z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</row>
    <row r="73" spans="2:78" ht="64.5" customHeight="1">
      <c r="B73" s="46"/>
      <c r="Q73" s="31"/>
      <c r="R73" s="31"/>
      <c r="S73" s="31"/>
      <c r="T73" s="31"/>
      <c r="U73" s="32"/>
      <c r="V73" s="31"/>
      <c r="W73" s="31"/>
      <c r="X73" s="31"/>
      <c r="Y73" s="31"/>
      <c r="Z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</row>
    <row r="74" spans="2:78" ht="15">
      <c r="B74" s="32"/>
      <c r="Q74" s="31"/>
      <c r="R74" s="31"/>
      <c r="S74" s="31"/>
      <c r="T74" s="31"/>
      <c r="U74" s="32"/>
      <c r="V74" s="31"/>
      <c r="W74" s="31"/>
      <c r="X74" s="31"/>
      <c r="Y74" s="31"/>
      <c r="Z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</row>
    <row r="75" spans="2:78" ht="15">
      <c r="B75" s="19"/>
      <c r="Q75" s="31"/>
      <c r="R75" s="31"/>
      <c r="S75" s="31"/>
      <c r="T75" s="31"/>
      <c r="U75" s="32"/>
      <c r="V75" s="31"/>
      <c r="W75" s="31"/>
      <c r="X75" s="31"/>
      <c r="Y75" s="31"/>
      <c r="Z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</row>
    <row r="76" spans="2:78" ht="15">
      <c r="B76" s="19"/>
      <c r="Q76" s="31"/>
      <c r="R76" s="31"/>
      <c r="S76" s="31"/>
      <c r="T76" s="31"/>
      <c r="U76" s="32"/>
      <c r="V76" s="31"/>
      <c r="W76" s="31"/>
      <c r="X76" s="31"/>
      <c r="Y76" s="31"/>
      <c r="Z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</row>
    <row r="77" spans="17:78" ht="15">
      <c r="Q77" s="31"/>
      <c r="R77" s="31"/>
      <c r="S77" s="31"/>
      <c r="T77" s="31"/>
      <c r="U77" s="32"/>
      <c r="V77" s="31"/>
      <c r="W77" s="31"/>
      <c r="X77" s="31"/>
      <c r="Y77" s="31"/>
      <c r="Z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</row>
    <row r="78" spans="17:78" ht="15">
      <c r="Q78" s="31"/>
      <c r="R78" s="31"/>
      <c r="S78" s="31"/>
      <c r="T78" s="31"/>
      <c r="U78" s="32"/>
      <c r="V78" s="31"/>
      <c r="W78" s="31"/>
      <c r="X78" s="31"/>
      <c r="Y78" s="31"/>
      <c r="Z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</row>
    <row r="79" spans="17:78" ht="15">
      <c r="Q79" s="31"/>
      <c r="R79" s="31"/>
      <c r="S79" s="31"/>
      <c r="T79" s="31"/>
      <c r="U79" s="32"/>
      <c r="V79" s="31"/>
      <c r="W79" s="31"/>
      <c r="X79" s="31"/>
      <c r="Y79" s="31"/>
      <c r="Z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</row>
    <row r="80" spans="17:78" ht="15">
      <c r="Q80" s="31"/>
      <c r="R80" s="31"/>
      <c r="S80" s="31"/>
      <c r="T80" s="31"/>
      <c r="U80" s="32"/>
      <c r="V80" s="31"/>
      <c r="W80" s="31"/>
      <c r="X80" s="31"/>
      <c r="Y80" s="31"/>
      <c r="Z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</row>
    <row r="81" spans="17:78" ht="15">
      <c r="Q81" s="31"/>
      <c r="R81" s="31"/>
      <c r="S81" s="31"/>
      <c r="T81" s="31"/>
      <c r="U81" s="32"/>
      <c r="V81" s="31"/>
      <c r="W81" s="31"/>
      <c r="X81" s="31"/>
      <c r="Y81" s="31"/>
      <c r="Z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</row>
    <row r="82" spans="17:78" ht="15">
      <c r="Q82" s="31"/>
      <c r="R82" s="31"/>
      <c r="S82" s="31"/>
      <c r="T82" s="31"/>
      <c r="U82" s="32"/>
      <c r="V82" s="31"/>
      <c r="W82" s="31"/>
      <c r="X82" s="31"/>
      <c r="Y82" s="31"/>
      <c r="Z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</row>
    <row r="83" spans="17:78" ht="15">
      <c r="Q83" s="31"/>
      <c r="R83" s="31"/>
      <c r="S83" s="31"/>
      <c r="T83" s="31"/>
      <c r="U83" s="32"/>
      <c r="V83" s="31"/>
      <c r="W83" s="31"/>
      <c r="X83" s="31"/>
      <c r="Y83" s="31"/>
      <c r="Z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</row>
    <row r="84" spans="17:78" ht="15">
      <c r="Q84" s="31"/>
      <c r="R84" s="31"/>
      <c r="S84" s="31"/>
      <c r="T84" s="31"/>
      <c r="U84" s="32"/>
      <c r="V84" s="31"/>
      <c r="W84" s="31"/>
      <c r="X84" s="31"/>
      <c r="Y84" s="31"/>
      <c r="Z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</row>
    <row r="85" spans="17:78" ht="15">
      <c r="Q85" s="31"/>
      <c r="R85" s="31"/>
      <c r="S85" s="31"/>
      <c r="T85" s="31"/>
      <c r="U85" s="32"/>
      <c r="V85" s="31"/>
      <c r="W85" s="31"/>
      <c r="X85" s="31"/>
      <c r="Y85" s="31"/>
      <c r="Z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</row>
    <row r="86" spans="17:78" ht="15">
      <c r="Q86" s="31"/>
      <c r="R86" s="31"/>
      <c r="S86" s="31"/>
      <c r="T86" s="31"/>
      <c r="U86" s="32"/>
      <c r="V86" s="31"/>
      <c r="W86" s="31"/>
      <c r="X86" s="31"/>
      <c r="Y86" s="31"/>
      <c r="Z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</row>
    <row r="87" spans="17:78" ht="15">
      <c r="Q87" s="31"/>
      <c r="R87" s="31"/>
      <c r="S87" s="31"/>
      <c r="T87" s="31"/>
      <c r="U87" s="32"/>
      <c r="V87" s="31"/>
      <c r="W87" s="31"/>
      <c r="X87" s="31"/>
      <c r="Y87" s="31"/>
      <c r="Z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</row>
    <row r="88" spans="17:78" ht="15">
      <c r="Q88" s="31"/>
      <c r="R88" s="31"/>
      <c r="S88" s="31"/>
      <c r="T88" s="31"/>
      <c r="U88" s="32"/>
      <c r="V88" s="31"/>
      <c r="W88" s="31"/>
      <c r="X88" s="31"/>
      <c r="Y88" s="31"/>
      <c r="Z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</row>
    <row r="89" spans="17:78" ht="15">
      <c r="Q89" s="31"/>
      <c r="R89" s="31"/>
      <c r="S89" s="31"/>
      <c r="T89" s="31"/>
      <c r="U89" s="32"/>
      <c r="V89" s="31"/>
      <c r="W89" s="31"/>
      <c r="X89" s="31"/>
      <c r="Y89" s="31"/>
      <c r="Z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</row>
    <row r="90" spans="17:78" ht="15">
      <c r="Q90" s="31"/>
      <c r="R90" s="31"/>
      <c r="S90" s="31"/>
      <c r="T90" s="31"/>
      <c r="U90" s="32"/>
      <c r="V90" s="31"/>
      <c r="W90" s="31"/>
      <c r="X90" s="31"/>
      <c r="Y90" s="31"/>
      <c r="Z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</row>
    <row r="91" spans="17:78" ht="15">
      <c r="Q91" s="31"/>
      <c r="R91" s="31"/>
      <c r="S91" s="31"/>
      <c r="T91" s="31"/>
      <c r="U91" s="32"/>
      <c r="V91" s="31"/>
      <c r="W91" s="31"/>
      <c r="X91" s="31"/>
      <c r="Y91" s="31"/>
      <c r="Z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</row>
    <row r="92" spans="17:78" ht="15">
      <c r="Q92" s="31"/>
      <c r="R92" s="31"/>
      <c r="S92" s="31"/>
      <c r="T92" s="31"/>
      <c r="U92" s="32"/>
      <c r="V92" s="31"/>
      <c r="W92" s="31"/>
      <c r="X92" s="31"/>
      <c r="Y92" s="31"/>
      <c r="Z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</row>
    <row r="93" spans="17:78" ht="15">
      <c r="Q93" s="31"/>
      <c r="R93" s="31"/>
      <c r="S93" s="31"/>
      <c r="T93" s="31"/>
      <c r="U93" s="32"/>
      <c r="V93" s="31"/>
      <c r="W93" s="31"/>
      <c r="X93" s="31"/>
      <c r="Y93" s="31"/>
      <c r="Z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</row>
    <row r="94" spans="17:78" ht="15">
      <c r="Q94" s="31"/>
      <c r="R94" s="31"/>
      <c r="S94" s="31"/>
      <c r="T94" s="31"/>
      <c r="U94" s="32"/>
      <c r="V94" s="31"/>
      <c r="W94" s="31"/>
      <c r="X94" s="31"/>
      <c r="Y94" s="31"/>
      <c r="Z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</row>
    <row r="95" spans="17:78" ht="15">
      <c r="Q95" s="31"/>
      <c r="R95" s="31"/>
      <c r="S95" s="31"/>
      <c r="T95" s="31"/>
      <c r="U95" s="32"/>
      <c r="V95" s="31"/>
      <c r="W95" s="31"/>
      <c r="X95" s="31"/>
      <c r="Y95" s="31"/>
      <c r="Z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</row>
    <row r="96" spans="17:78" ht="15">
      <c r="Q96" s="31"/>
      <c r="R96" s="31"/>
      <c r="S96" s="31"/>
      <c r="T96" s="31"/>
      <c r="U96" s="32"/>
      <c r="V96" s="31"/>
      <c r="W96" s="31"/>
      <c r="X96" s="31"/>
      <c r="Y96" s="31"/>
      <c r="Z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</row>
    <row r="97" spans="17:78" ht="15">
      <c r="Q97" s="31"/>
      <c r="R97" s="31"/>
      <c r="S97" s="31"/>
      <c r="T97" s="31"/>
      <c r="U97" s="32"/>
      <c r="V97" s="31"/>
      <c r="W97" s="31"/>
      <c r="X97" s="31"/>
      <c r="Y97" s="31"/>
      <c r="Z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</row>
    <row r="98" spans="17:78" ht="15">
      <c r="Q98" s="31"/>
      <c r="R98" s="31"/>
      <c r="S98" s="31"/>
      <c r="T98" s="31"/>
      <c r="U98" s="32"/>
      <c r="V98" s="31"/>
      <c r="W98" s="31"/>
      <c r="X98" s="31"/>
      <c r="Y98" s="31"/>
      <c r="Z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</row>
    <row r="99" spans="17:78" ht="15">
      <c r="Q99" s="31"/>
      <c r="R99" s="31"/>
      <c r="S99" s="31"/>
      <c r="T99" s="31"/>
      <c r="U99" s="32"/>
      <c r="V99" s="31"/>
      <c r="W99" s="31"/>
      <c r="X99" s="31"/>
      <c r="Y99" s="31"/>
      <c r="Z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</row>
    <row r="100" spans="17:78" ht="15">
      <c r="Q100" s="31"/>
      <c r="R100" s="31"/>
      <c r="S100" s="31"/>
      <c r="T100" s="31"/>
      <c r="U100" s="32"/>
      <c r="V100" s="31"/>
      <c r="W100" s="31"/>
      <c r="X100" s="31"/>
      <c r="Y100" s="31"/>
      <c r="Z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</row>
    <row r="101" spans="17:78" ht="15">
      <c r="Q101" s="31"/>
      <c r="R101" s="31"/>
      <c r="S101" s="31"/>
      <c r="T101" s="31"/>
      <c r="U101" s="32"/>
      <c r="V101" s="31"/>
      <c r="W101" s="31"/>
      <c r="X101" s="31"/>
      <c r="Y101" s="31"/>
      <c r="Z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</row>
    <row r="102" spans="17:78" ht="15">
      <c r="Q102" s="31"/>
      <c r="R102" s="31"/>
      <c r="S102" s="31"/>
      <c r="T102" s="31"/>
      <c r="U102" s="32"/>
      <c r="V102" s="31"/>
      <c r="W102" s="31"/>
      <c r="X102" s="31"/>
      <c r="Y102" s="31"/>
      <c r="Z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</row>
    <row r="103" spans="17:78" ht="15">
      <c r="Q103" s="31"/>
      <c r="R103" s="31"/>
      <c r="S103" s="31"/>
      <c r="T103" s="31"/>
      <c r="U103" s="32"/>
      <c r="V103" s="31"/>
      <c r="W103" s="31"/>
      <c r="X103" s="31"/>
      <c r="Y103" s="31"/>
      <c r="Z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</row>
    <row r="104" spans="17:78" ht="15">
      <c r="Q104" s="31"/>
      <c r="R104" s="31"/>
      <c r="S104" s="31"/>
      <c r="T104" s="31"/>
      <c r="U104" s="32"/>
      <c r="V104" s="31"/>
      <c r="W104" s="31"/>
      <c r="X104" s="31"/>
      <c r="Y104" s="31"/>
      <c r="Z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</row>
    <row r="105" spans="17:78" ht="15">
      <c r="Q105" s="31"/>
      <c r="R105" s="31"/>
      <c r="S105" s="31"/>
      <c r="T105" s="31"/>
      <c r="U105" s="32"/>
      <c r="V105" s="31"/>
      <c r="W105" s="31"/>
      <c r="X105" s="31"/>
      <c r="Y105" s="31"/>
      <c r="Z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</row>
    <row r="106" spans="17:78" ht="15">
      <c r="Q106" s="31"/>
      <c r="R106" s="31"/>
      <c r="S106" s="31"/>
      <c r="T106" s="31"/>
      <c r="U106" s="32"/>
      <c r="V106" s="31"/>
      <c r="W106" s="31"/>
      <c r="X106" s="31"/>
      <c r="Y106" s="31"/>
      <c r="Z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</row>
    <row r="107" spans="17:78" ht="15">
      <c r="Q107" s="31"/>
      <c r="R107" s="31"/>
      <c r="S107" s="31"/>
      <c r="T107" s="31"/>
      <c r="U107" s="32"/>
      <c r="V107" s="31"/>
      <c r="W107" s="31"/>
      <c r="X107" s="31"/>
      <c r="Y107" s="31"/>
      <c r="Z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</row>
    <row r="108" spans="17:78" ht="15">
      <c r="Q108" s="31"/>
      <c r="R108" s="31"/>
      <c r="S108" s="31"/>
      <c r="T108" s="31"/>
      <c r="U108" s="32"/>
      <c r="V108" s="31"/>
      <c r="W108" s="31"/>
      <c r="X108" s="31"/>
      <c r="Y108" s="31"/>
      <c r="Z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</row>
    <row r="109" spans="17:78" ht="15">
      <c r="Q109" s="31"/>
      <c r="R109" s="31"/>
      <c r="S109" s="31"/>
      <c r="T109" s="31"/>
      <c r="U109" s="32"/>
      <c r="V109" s="31"/>
      <c r="W109" s="31"/>
      <c r="X109" s="31"/>
      <c r="Y109" s="31"/>
      <c r="Z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</row>
    <row r="110" spans="17:78" ht="15">
      <c r="Q110" s="31"/>
      <c r="R110" s="31"/>
      <c r="S110" s="31"/>
      <c r="T110" s="31"/>
      <c r="U110" s="32"/>
      <c r="V110" s="31"/>
      <c r="W110" s="31"/>
      <c r="X110" s="31"/>
      <c r="Y110" s="31"/>
      <c r="Z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</row>
    <row r="111" spans="17:78" ht="15">
      <c r="Q111" s="31"/>
      <c r="R111" s="31"/>
      <c r="S111" s="31"/>
      <c r="T111" s="31"/>
      <c r="U111" s="32"/>
      <c r="V111" s="31"/>
      <c r="W111" s="31"/>
      <c r="X111" s="31"/>
      <c r="Y111" s="31"/>
      <c r="Z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</row>
    <row r="112" spans="17:78" ht="15">
      <c r="Q112" s="31"/>
      <c r="R112" s="31"/>
      <c r="S112" s="31"/>
      <c r="T112" s="31"/>
      <c r="U112" s="32"/>
      <c r="V112" s="31"/>
      <c r="W112" s="31"/>
      <c r="X112" s="31"/>
      <c r="Y112" s="31"/>
      <c r="Z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</row>
    <row r="113" spans="17:78" ht="15">
      <c r="Q113" s="31"/>
      <c r="R113" s="31"/>
      <c r="S113" s="31"/>
      <c r="T113" s="31"/>
      <c r="U113" s="32"/>
      <c r="V113" s="31"/>
      <c r="W113" s="31"/>
      <c r="X113" s="31"/>
      <c r="Y113" s="31"/>
      <c r="Z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</row>
    <row r="114" spans="17:78" ht="15">
      <c r="Q114" s="31"/>
      <c r="R114" s="31"/>
      <c r="S114" s="31"/>
      <c r="T114" s="31"/>
      <c r="U114" s="32"/>
      <c r="V114" s="31"/>
      <c r="W114" s="31"/>
      <c r="X114" s="31"/>
      <c r="Y114" s="31"/>
      <c r="Z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</row>
    <row r="115" spans="17:78" ht="15">
      <c r="Q115" s="31"/>
      <c r="R115" s="31"/>
      <c r="S115" s="31"/>
      <c r="T115" s="31"/>
      <c r="U115" s="32"/>
      <c r="V115" s="31"/>
      <c r="W115" s="31"/>
      <c r="X115" s="31"/>
      <c r="Y115" s="31"/>
      <c r="Z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</row>
    <row r="116" spans="17:78" ht="15">
      <c r="Q116" s="31"/>
      <c r="R116" s="31"/>
      <c r="S116" s="31"/>
      <c r="T116" s="31"/>
      <c r="U116" s="32"/>
      <c r="V116" s="31"/>
      <c r="W116" s="31"/>
      <c r="X116" s="31"/>
      <c r="Y116" s="31"/>
      <c r="Z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</row>
    <row r="117" spans="17:78" ht="15">
      <c r="Q117" s="31"/>
      <c r="R117" s="31"/>
      <c r="S117" s="31"/>
      <c r="T117" s="31"/>
      <c r="U117" s="32"/>
      <c r="V117" s="31"/>
      <c r="W117" s="31"/>
      <c r="X117" s="31"/>
      <c r="Y117" s="31"/>
      <c r="Z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</row>
    <row r="118" spans="17:78" ht="15">
      <c r="Q118" s="31"/>
      <c r="R118" s="31"/>
      <c r="S118" s="31"/>
      <c r="T118" s="31"/>
      <c r="U118" s="32"/>
      <c r="V118" s="31"/>
      <c r="W118" s="31"/>
      <c r="X118" s="31"/>
      <c r="Y118" s="31"/>
      <c r="Z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</row>
    <row r="119" spans="17:78" ht="15">
      <c r="Q119" s="31"/>
      <c r="R119" s="31"/>
      <c r="S119" s="31"/>
      <c r="T119" s="31"/>
      <c r="U119" s="32"/>
      <c r="V119" s="31"/>
      <c r="W119" s="31"/>
      <c r="X119" s="31"/>
      <c r="Y119" s="31"/>
      <c r="Z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</row>
    <row r="120" spans="17:78" ht="15">
      <c r="Q120" s="31"/>
      <c r="R120" s="31"/>
      <c r="S120" s="31"/>
      <c r="T120" s="31"/>
      <c r="U120" s="32"/>
      <c r="V120" s="31"/>
      <c r="W120" s="31"/>
      <c r="X120" s="31"/>
      <c r="Y120" s="31"/>
      <c r="Z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</row>
    <row r="121" spans="17:78" ht="15">
      <c r="Q121" s="31"/>
      <c r="R121" s="31"/>
      <c r="S121" s="31"/>
      <c r="T121" s="31"/>
      <c r="U121" s="32"/>
      <c r="V121" s="31"/>
      <c r="W121" s="31"/>
      <c r="X121" s="31"/>
      <c r="Y121" s="31"/>
      <c r="Z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</row>
    <row r="122" spans="17:78" ht="15">
      <c r="Q122" s="31"/>
      <c r="R122" s="31"/>
      <c r="S122" s="31"/>
      <c r="T122" s="31"/>
      <c r="U122" s="32"/>
      <c r="V122" s="31"/>
      <c r="W122" s="31"/>
      <c r="X122" s="31"/>
      <c r="Y122" s="31"/>
      <c r="Z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</row>
    <row r="123" spans="17:78" ht="15">
      <c r="Q123" s="31"/>
      <c r="R123" s="31"/>
      <c r="S123" s="31"/>
      <c r="T123" s="31"/>
      <c r="U123" s="32"/>
      <c r="V123" s="31"/>
      <c r="W123" s="31"/>
      <c r="X123" s="31"/>
      <c r="Y123" s="31"/>
      <c r="Z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</row>
    <row r="124" spans="17:78" ht="15">
      <c r="Q124" s="31"/>
      <c r="R124" s="31"/>
      <c r="S124" s="31"/>
      <c r="T124" s="31"/>
      <c r="U124" s="32"/>
      <c r="V124" s="31"/>
      <c r="W124" s="31"/>
      <c r="X124" s="31"/>
      <c r="Y124" s="31"/>
      <c r="Z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</row>
    <row r="125" spans="17:78" ht="15">
      <c r="Q125" s="31"/>
      <c r="R125" s="31"/>
      <c r="S125" s="31"/>
      <c r="T125" s="31"/>
      <c r="U125" s="32"/>
      <c r="V125" s="31"/>
      <c r="W125" s="31"/>
      <c r="X125" s="31"/>
      <c r="Y125" s="31"/>
      <c r="Z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</row>
    <row r="126" spans="17:78" ht="15">
      <c r="Q126" s="31"/>
      <c r="R126" s="31"/>
      <c r="S126" s="31"/>
      <c r="T126" s="31"/>
      <c r="U126" s="32"/>
      <c r="V126" s="31"/>
      <c r="W126" s="31"/>
      <c r="X126" s="31"/>
      <c r="Y126" s="31"/>
      <c r="Z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</row>
    <row r="127" spans="17:78" ht="15">
      <c r="Q127" s="31"/>
      <c r="R127" s="31"/>
      <c r="S127" s="31"/>
      <c r="T127" s="31"/>
      <c r="U127" s="32"/>
      <c r="V127" s="31"/>
      <c r="W127" s="31"/>
      <c r="X127" s="31"/>
      <c r="Y127" s="31"/>
      <c r="Z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</row>
    <row r="128" spans="17:78" ht="15">
      <c r="Q128" s="31"/>
      <c r="R128" s="31"/>
      <c r="S128" s="31"/>
      <c r="T128" s="31"/>
      <c r="U128" s="32"/>
      <c r="V128" s="31"/>
      <c r="W128" s="31"/>
      <c r="X128" s="31"/>
      <c r="Y128" s="31"/>
      <c r="Z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</row>
    <row r="129" spans="17:78" ht="15">
      <c r="Q129" s="31"/>
      <c r="R129" s="31"/>
      <c r="U129" s="19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</row>
    <row r="130" spans="17:78" ht="15">
      <c r="Q130" s="31"/>
      <c r="R130" s="31"/>
      <c r="U130" s="19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</row>
    <row r="131" spans="17:78" ht="15">
      <c r="Q131" s="31"/>
      <c r="R131" s="31"/>
      <c r="U131" s="19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</row>
    <row r="132" spans="17:78" ht="15">
      <c r="Q132" s="31"/>
      <c r="R132" s="31"/>
      <c r="U132" s="19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</row>
    <row r="133" spans="17:78" ht="15">
      <c r="Q133" s="31"/>
      <c r="R133" s="31"/>
      <c r="U133" s="19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</row>
    <row r="134" spans="17:78" ht="15">
      <c r="Q134" s="31"/>
      <c r="R134" s="31"/>
      <c r="U134" s="19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</row>
    <row r="135" spans="17:78" ht="15">
      <c r="Q135" s="31"/>
      <c r="R135" s="31"/>
      <c r="U135" s="19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</row>
    <row r="136" spans="17:78" ht="15">
      <c r="Q136" s="31"/>
      <c r="R136" s="31"/>
      <c r="U136" s="19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</row>
    <row r="137" spans="17:78" ht="15">
      <c r="Q137" s="31"/>
      <c r="R137" s="31"/>
      <c r="U137" s="19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</row>
    <row r="138" spans="17:78" ht="15">
      <c r="Q138" s="31"/>
      <c r="R138" s="31"/>
      <c r="U138" s="19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</row>
    <row r="139" spans="17:78" ht="15">
      <c r="Q139" s="31"/>
      <c r="R139" s="31"/>
      <c r="U139" s="19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</row>
    <row r="140" spans="17:78" ht="15">
      <c r="Q140" s="31"/>
      <c r="R140" s="31"/>
      <c r="U140" s="19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</row>
    <row r="141" spans="17:78" ht="15">
      <c r="Q141" s="31"/>
      <c r="R141" s="31"/>
      <c r="U141" s="19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</row>
    <row r="142" spans="17:78" ht="15">
      <c r="Q142" s="31"/>
      <c r="R142" s="31"/>
      <c r="U142" s="19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</row>
    <row r="143" spans="17:78" ht="15">
      <c r="Q143" s="31"/>
      <c r="R143" s="31"/>
      <c r="U143" s="19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</row>
    <row r="144" spans="17:78" ht="15">
      <c r="Q144" s="31"/>
      <c r="R144" s="31"/>
      <c r="U144" s="19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</row>
    <row r="145" spans="17:78" ht="15">
      <c r="Q145" s="31"/>
      <c r="R145" s="31"/>
      <c r="U145" s="19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</row>
    <row r="146" spans="17:78" ht="15">
      <c r="Q146" s="31"/>
      <c r="R146" s="31"/>
      <c r="U146" s="19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</row>
    <row r="147" spans="17:78" ht="15">
      <c r="Q147" s="31"/>
      <c r="R147" s="31"/>
      <c r="U147" s="19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</row>
    <row r="148" spans="17:78" ht="15">
      <c r="Q148" s="31"/>
      <c r="R148" s="31"/>
      <c r="U148" s="19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</row>
    <row r="149" spans="17:78" ht="15">
      <c r="Q149" s="31"/>
      <c r="R149" s="31"/>
      <c r="U149" s="19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</row>
    <row r="150" spans="17:78" ht="15">
      <c r="Q150" s="31"/>
      <c r="R150" s="31"/>
      <c r="U150" s="19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</row>
    <row r="151" spans="17:78" ht="15">
      <c r="Q151" s="31"/>
      <c r="R151" s="31"/>
      <c r="U151" s="19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</row>
    <row r="152" spans="17:78" ht="15">
      <c r="Q152" s="31"/>
      <c r="R152" s="31"/>
      <c r="U152" s="19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</row>
    <row r="153" spans="17:78" ht="15">
      <c r="Q153" s="31"/>
      <c r="R153" s="31"/>
      <c r="U153" s="19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</row>
    <row r="154" spans="17:78" ht="15">
      <c r="Q154" s="31"/>
      <c r="R154" s="31"/>
      <c r="U154" s="19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</row>
    <row r="155" spans="17:78" ht="15">
      <c r="Q155" s="31"/>
      <c r="R155" s="31"/>
      <c r="U155" s="19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</row>
    <row r="156" spans="17:78" ht="15">
      <c r="Q156" s="31"/>
      <c r="R156" s="31"/>
      <c r="U156" s="19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</row>
    <row r="157" spans="17:78" ht="15">
      <c r="Q157" s="31"/>
      <c r="R157" s="31"/>
      <c r="U157" s="19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</row>
    <row r="158" spans="17:78" ht="15">
      <c r="Q158" s="31"/>
      <c r="R158" s="31"/>
      <c r="U158" s="19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</row>
    <row r="159" spans="17:78" ht="15">
      <c r="Q159" s="31"/>
      <c r="R159" s="31"/>
      <c r="U159" s="19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</row>
    <row r="160" spans="17:78" ht="15">
      <c r="Q160" s="31"/>
      <c r="R160" s="31"/>
      <c r="U160" s="19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</row>
    <row r="161" spans="17:78" ht="15">
      <c r="Q161" s="31"/>
      <c r="R161" s="31"/>
      <c r="U161" s="19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</row>
    <row r="162" spans="17:78" ht="15">
      <c r="Q162" s="31"/>
      <c r="R162" s="31"/>
      <c r="U162" s="19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</row>
    <row r="163" spans="17:78" ht="15">
      <c r="Q163" s="31"/>
      <c r="R163" s="31"/>
      <c r="U163" s="19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</row>
    <row r="164" spans="17:78" ht="15">
      <c r="Q164" s="31"/>
      <c r="R164" s="31"/>
      <c r="U164" s="19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</row>
    <row r="165" spans="17:78" ht="15">
      <c r="Q165" s="31"/>
      <c r="R165" s="31"/>
      <c r="U165" s="19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</row>
    <row r="166" spans="17:78" ht="15">
      <c r="Q166" s="31"/>
      <c r="R166" s="31"/>
      <c r="U166" s="19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</row>
    <row r="167" spans="17:78" ht="15">
      <c r="Q167" s="31"/>
      <c r="R167" s="31"/>
      <c r="U167" s="19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</row>
    <row r="168" spans="17:78" ht="15">
      <c r="Q168" s="31"/>
      <c r="R168" s="31"/>
      <c r="U168" s="19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</row>
    <row r="169" spans="17:78" ht="15">
      <c r="Q169" s="31"/>
      <c r="R169" s="31"/>
      <c r="U169" s="19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</row>
    <row r="170" spans="17:78" ht="15">
      <c r="Q170" s="31"/>
      <c r="R170" s="31"/>
      <c r="U170" s="19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</row>
    <row r="171" spans="17:78" ht="15">
      <c r="Q171" s="31"/>
      <c r="R171" s="31"/>
      <c r="U171" s="19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  <c r="BY171" s="31"/>
      <c r="BZ171" s="31"/>
    </row>
    <row r="172" spans="17:78" ht="15">
      <c r="Q172" s="31"/>
      <c r="R172" s="31"/>
      <c r="U172" s="19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</row>
    <row r="173" spans="17:78" ht="15">
      <c r="Q173" s="31"/>
      <c r="R173" s="31"/>
      <c r="U173" s="19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</row>
    <row r="174" spans="17:78" ht="15">
      <c r="Q174" s="31"/>
      <c r="R174" s="31"/>
      <c r="U174" s="19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  <c r="BY174" s="31"/>
      <c r="BZ174" s="31"/>
    </row>
    <row r="175" spans="17:78" ht="15">
      <c r="Q175" s="31"/>
      <c r="R175" s="31"/>
      <c r="U175" s="19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  <c r="BZ175" s="31"/>
    </row>
    <row r="176" spans="17:78" ht="15">
      <c r="Q176" s="31"/>
      <c r="R176" s="31"/>
      <c r="U176" s="19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</row>
    <row r="177" spans="17:78" ht="15">
      <c r="Q177" s="31"/>
      <c r="R177" s="31"/>
      <c r="U177" s="19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</row>
    <row r="178" spans="17:78" ht="15">
      <c r="Q178" s="31"/>
      <c r="R178" s="31"/>
      <c r="U178" s="19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</row>
    <row r="179" spans="17:78" ht="15">
      <c r="Q179" s="31"/>
      <c r="R179" s="31"/>
      <c r="U179" s="19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</row>
    <row r="180" spans="17:78" ht="15">
      <c r="Q180" s="31"/>
      <c r="R180" s="31"/>
      <c r="U180" s="19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</row>
    <row r="181" spans="17:78" ht="15">
      <c r="Q181" s="31"/>
      <c r="R181" s="31"/>
      <c r="U181" s="19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  <c r="BZ181" s="31"/>
    </row>
    <row r="182" spans="17:78" ht="15">
      <c r="Q182" s="31"/>
      <c r="R182" s="31"/>
      <c r="U182" s="19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  <c r="BZ182" s="31"/>
    </row>
    <row r="183" spans="17:78" ht="15">
      <c r="Q183" s="31"/>
      <c r="R183" s="31"/>
      <c r="U183" s="19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</row>
    <row r="184" spans="17:78" ht="15">
      <c r="Q184" s="31"/>
      <c r="R184" s="31"/>
      <c r="U184" s="19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</row>
    <row r="185" spans="17:78" ht="15">
      <c r="Q185" s="31"/>
      <c r="R185" s="31"/>
      <c r="U185" s="19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</row>
    <row r="186" spans="17:78" ht="15">
      <c r="Q186" s="31"/>
      <c r="R186" s="31"/>
      <c r="U186" s="19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  <c r="BZ186" s="31"/>
    </row>
    <row r="187" spans="17:78" ht="15">
      <c r="Q187" s="31"/>
      <c r="R187" s="31"/>
      <c r="U187" s="19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  <c r="BZ187" s="31"/>
    </row>
    <row r="188" spans="17:78" ht="15">
      <c r="Q188" s="31"/>
      <c r="R188" s="31"/>
      <c r="U188" s="19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  <c r="BZ188" s="31"/>
    </row>
    <row r="189" spans="17:78" ht="15">
      <c r="Q189" s="31"/>
      <c r="R189" s="31"/>
      <c r="U189" s="19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  <c r="BZ189" s="31"/>
    </row>
    <row r="190" spans="17:78" ht="15">
      <c r="Q190" s="31"/>
      <c r="R190" s="31"/>
      <c r="U190" s="19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  <c r="BZ190" s="31"/>
    </row>
    <row r="191" spans="17:78" ht="15">
      <c r="Q191" s="31"/>
      <c r="R191" s="31"/>
      <c r="U191" s="19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  <c r="BZ191" s="31"/>
    </row>
    <row r="192" spans="17:78" ht="15">
      <c r="Q192" s="31"/>
      <c r="R192" s="31"/>
      <c r="U192" s="19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  <c r="BZ192" s="31"/>
    </row>
    <row r="193" spans="17:78" ht="15">
      <c r="Q193" s="31"/>
      <c r="R193" s="31"/>
      <c r="U193" s="19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31"/>
      <c r="BY193" s="31"/>
      <c r="BZ193" s="31"/>
    </row>
    <row r="194" spans="17:78" ht="15">
      <c r="Q194" s="31"/>
      <c r="R194" s="31"/>
      <c r="U194" s="19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  <c r="BY194" s="31"/>
      <c r="BZ194" s="31"/>
    </row>
    <row r="195" spans="17:78" ht="15">
      <c r="Q195" s="31"/>
      <c r="R195" s="31"/>
      <c r="U195" s="19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  <c r="BT195" s="31"/>
      <c r="BU195" s="31"/>
      <c r="BV195" s="31"/>
      <c r="BW195" s="31"/>
      <c r="BX195" s="31"/>
      <c r="BY195" s="31"/>
      <c r="BZ195" s="31"/>
    </row>
    <row r="196" spans="17:21" ht="15">
      <c r="Q196" s="31"/>
      <c r="R196" s="31"/>
      <c r="U196" s="19"/>
    </row>
    <row r="197" spans="17:21" ht="15">
      <c r="Q197" s="31"/>
      <c r="R197" s="31"/>
      <c r="U197" s="19"/>
    </row>
    <row r="198" spans="17:21" ht="15">
      <c r="Q198" s="31"/>
      <c r="R198" s="31"/>
      <c r="U198" s="19"/>
    </row>
    <row r="199" spans="17:21" ht="15">
      <c r="Q199" s="31"/>
      <c r="R199" s="31"/>
      <c r="U199" s="19"/>
    </row>
    <row r="200" spans="17:21" ht="15">
      <c r="Q200" s="31"/>
      <c r="R200" s="31"/>
      <c r="U200" s="19"/>
    </row>
    <row r="201" spans="17:21" ht="15">
      <c r="Q201" s="31"/>
      <c r="R201" s="31"/>
      <c r="U201" s="19"/>
    </row>
    <row r="202" spans="17:21" ht="15">
      <c r="Q202" s="31"/>
      <c r="R202" s="31"/>
      <c r="U202" s="19"/>
    </row>
    <row r="203" spans="17:21" ht="15">
      <c r="Q203" s="31"/>
      <c r="R203" s="31"/>
      <c r="U203" s="19"/>
    </row>
    <row r="204" spans="17:21" ht="15">
      <c r="Q204" s="31"/>
      <c r="R204" s="31"/>
      <c r="U204" s="19"/>
    </row>
    <row r="205" spans="17:21" ht="15">
      <c r="Q205" s="31"/>
      <c r="R205" s="31"/>
      <c r="U205" s="19"/>
    </row>
    <row r="206" spans="17:21" ht="15">
      <c r="Q206" s="31"/>
      <c r="R206" s="31"/>
      <c r="U206" s="19"/>
    </row>
    <row r="207" spans="17:21" ht="15">
      <c r="Q207" s="31"/>
      <c r="R207" s="31"/>
      <c r="U207" s="19"/>
    </row>
    <row r="208" spans="17:21" ht="15">
      <c r="Q208" s="31"/>
      <c r="R208" s="31"/>
      <c r="U208" s="19"/>
    </row>
    <row r="209" spans="17:21" ht="15">
      <c r="Q209" s="31"/>
      <c r="R209" s="31"/>
      <c r="U209" s="19"/>
    </row>
    <row r="210" spans="17:21" ht="15">
      <c r="Q210" s="31"/>
      <c r="R210" s="31"/>
      <c r="U210" s="19"/>
    </row>
    <row r="211" spans="17:21" ht="15">
      <c r="Q211" s="31"/>
      <c r="R211" s="31"/>
      <c r="U211" s="19"/>
    </row>
    <row r="212" spans="17:21" ht="15">
      <c r="Q212" s="31"/>
      <c r="R212" s="31"/>
      <c r="U212" s="19"/>
    </row>
    <row r="213" spans="17:21" ht="15">
      <c r="Q213" s="31"/>
      <c r="R213" s="31"/>
      <c r="U213" s="19"/>
    </row>
    <row r="214" spans="17:21" ht="15">
      <c r="Q214" s="31"/>
      <c r="R214" s="31"/>
      <c r="U214" s="19"/>
    </row>
    <row r="215" spans="17:21" ht="15">
      <c r="Q215" s="31"/>
      <c r="R215" s="31"/>
      <c r="U215" s="19"/>
    </row>
    <row r="216" spans="17:21" ht="15">
      <c r="Q216" s="31"/>
      <c r="R216" s="31"/>
      <c r="U216" s="19"/>
    </row>
    <row r="217" spans="17:21" ht="15">
      <c r="Q217" s="31"/>
      <c r="R217" s="31"/>
      <c r="U217" s="19"/>
    </row>
    <row r="218" spans="17:21" ht="15">
      <c r="Q218" s="31"/>
      <c r="R218" s="31"/>
      <c r="U218" s="19"/>
    </row>
    <row r="219" spans="17:21" ht="15">
      <c r="Q219" s="31"/>
      <c r="R219" s="31"/>
      <c r="U219" s="19"/>
    </row>
    <row r="220" spans="17:21" ht="15">
      <c r="Q220" s="31"/>
      <c r="R220" s="31"/>
      <c r="U220" s="19"/>
    </row>
    <row r="221" spans="17:21" ht="15">
      <c r="Q221" s="31"/>
      <c r="R221" s="31"/>
      <c r="U221" s="19"/>
    </row>
    <row r="222" spans="17:21" ht="15">
      <c r="Q222" s="31"/>
      <c r="R222" s="31"/>
      <c r="U222" s="19"/>
    </row>
    <row r="223" spans="17:21" ht="15">
      <c r="Q223" s="31"/>
      <c r="R223" s="31"/>
      <c r="U223" s="19"/>
    </row>
    <row r="224" spans="17:21" ht="15">
      <c r="Q224" s="31"/>
      <c r="R224" s="31"/>
      <c r="U224" s="19"/>
    </row>
    <row r="225" spans="17:21" ht="15">
      <c r="Q225" s="31"/>
      <c r="R225" s="31"/>
      <c r="U225" s="19"/>
    </row>
    <row r="226" spans="17:21" ht="15">
      <c r="Q226" s="31"/>
      <c r="R226" s="31"/>
      <c r="U226" s="19"/>
    </row>
    <row r="227" spans="17:21" ht="15">
      <c r="Q227" s="31"/>
      <c r="R227" s="31"/>
      <c r="U227" s="19"/>
    </row>
    <row r="228" spans="17:21" ht="15">
      <c r="Q228" s="31"/>
      <c r="R228" s="31"/>
      <c r="U228" s="19"/>
    </row>
    <row r="229" spans="17:21" ht="15">
      <c r="Q229" s="31"/>
      <c r="R229" s="31"/>
      <c r="U229" s="19"/>
    </row>
    <row r="230" spans="17:21" ht="15">
      <c r="Q230" s="31"/>
      <c r="R230" s="31"/>
      <c r="U230" s="19"/>
    </row>
    <row r="231" spans="17:21" ht="15">
      <c r="Q231" s="31"/>
      <c r="R231" s="31"/>
      <c r="U231" s="19"/>
    </row>
    <row r="232" spans="17:21" ht="15">
      <c r="Q232" s="31"/>
      <c r="R232" s="31"/>
      <c r="U232" s="19"/>
    </row>
    <row r="233" spans="17:21" ht="15">
      <c r="Q233" s="31"/>
      <c r="R233" s="31"/>
      <c r="U233" s="19"/>
    </row>
    <row r="234" spans="17:21" ht="15">
      <c r="Q234" s="31"/>
      <c r="R234" s="31"/>
      <c r="U234" s="19"/>
    </row>
    <row r="235" spans="17:21" ht="15">
      <c r="Q235" s="31"/>
      <c r="R235" s="31"/>
      <c r="U235" s="19"/>
    </row>
    <row r="236" spans="17:21" ht="15">
      <c r="Q236" s="31"/>
      <c r="R236" s="31"/>
      <c r="U236" s="19"/>
    </row>
    <row r="237" spans="17:21" ht="15">
      <c r="Q237" s="31"/>
      <c r="R237" s="31"/>
      <c r="U237" s="19"/>
    </row>
    <row r="238" spans="17:21" ht="15">
      <c r="Q238" s="31"/>
      <c r="R238" s="31"/>
      <c r="U238" s="19"/>
    </row>
    <row r="239" spans="17:21" ht="15">
      <c r="Q239" s="31"/>
      <c r="R239" s="31"/>
      <c r="U239" s="19"/>
    </row>
    <row r="240" spans="17:21" ht="15">
      <c r="Q240" s="31"/>
      <c r="R240" s="31"/>
      <c r="U240" s="19"/>
    </row>
    <row r="241" spans="17:21" ht="15">
      <c r="Q241" s="31"/>
      <c r="R241" s="31"/>
      <c r="U241" s="19"/>
    </row>
    <row r="242" spans="17:21" ht="15">
      <c r="Q242" s="31"/>
      <c r="R242" s="31"/>
      <c r="U242" s="19"/>
    </row>
    <row r="243" spans="17:21" ht="15">
      <c r="Q243" s="31"/>
      <c r="R243" s="31"/>
      <c r="U243" s="19"/>
    </row>
    <row r="244" spans="17:21" ht="15">
      <c r="Q244" s="31"/>
      <c r="R244" s="31"/>
      <c r="U244" s="19"/>
    </row>
    <row r="245" spans="17:21" ht="15">
      <c r="Q245" s="31"/>
      <c r="R245" s="31"/>
      <c r="U245" s="19"/>
    </row>
    <row r="246" spans="17:21" ht="15">
      <c r="Q246" s="31"/>
      <c r="R246" s="31"/>
      <c r="U246" s="19"/>
    </row>
    <row r="247" spans="17:21" ht="15">
      <c r="Q247" s="31"/>
      <c r="R247" s="31"/>
      <c r="U247" s="19"/>
    </row>
    <row r="248" spans="17:21" ht="15">
      <c r="Q248" s="31"/>
      <c r="R248" s="31"/>
      <c r="U248" s="19"/>
    </row>
    <row r="249" spans="17:21" ht="15">
      <c r="Q249" s="31"/>
      <c r="R249" s="31"/>
      <c r="U249" s="19"/>
    </row>
    <row r="250" spans="17:21" ht="15">
      <c r="Q250" s="31"/>
      <c r="R250" s="31"/>
      <c r="U250" s="19"/>
    </row>
    <row r="251" spans="17:21" ht="15">
      <c r="Q251" s="31"/>
      <c r="R251" s="31"/>
      <c r="U251" s="19"/>
    </row>
    <row r="252" spans="17:21" ht="15">
      <c r="Q252" s="31"/>
      <c r="R252" s="31"/>
      <c r="U252" s="19"/>
    </row>
    <row r="253" spans="17:21" ht="15">
      <c r="Q253" s="31"/>
      <c r="R253" s="31"/>
      <c r="U253" s="19"/>
    </row>
    <row r="254" spans="17:21" ht="15">
      <c r="Q254" s="31"/>
      <c r="R254" s="31"/>
      <c r="U254" s="19"/>
    </row>
    <row r="255" spans="17:21" ht="15">
      <c r="Q255" s="31"/>
      <c r="R255" s="31"/>
      <c r="U255" s="19"/>
    </row>
    <row r="256" spans="17:21" ht="15">
      <c r="Q256" s="31"/>
      <c r="R256" s="31"/>
      <c r="U256" s="19"/>
    </row>
    <row r="257" spans="17:21" ht="15">
      <c r="Q257" s="31"/>
      <c r="R257" s="31"/>
      <c r="U257" s="19"/>
    </row>
    <row r="258" spans="17:21" ht="15">
      <c r="Q258" s="31"/>
      <c r="R258" s="31"/>
      <c r="U258" s="19"/>
    </row>
    <row r="259" spans="17:21" ht="15">
      <c r="Q259" s="31"/>
      <c r="R259" s="31"/>
      <c r="U259" s="19"/>
    </row>
    <row r="260" spans="17:21" ht="15">
      <c r="Q260" s="31"/>
      <c r="R260" s="31"/>
      <c r="U260" s="19"/>
    </row>
    <row r="261" spans="17:21" ht="15">
      <c r="Q261" s="31"/>
      <c r="R261" s="31"/>
      <c r="U261" s="19"/>
    </row>
    <row r="262" spans="17:21" ht="15">
      <c r="Q262" s="31"/>
      <c r="R262" s="31"/>
      <c r="U262" s="19"/>
    </row>
    <row r="263" spans="17:21" ht="15">
      <c r="Q263" s="31"/>
      <c r="R263" s="31"/>
      <c r="U263" s="19"/>
    </row>
    <row r="264" spans="17:21" ht="15">
      <c r="Q264" s="31"/>
      <c r="R264" s="31"/>
      <c r="U264" s="19"/>
    </row>
    <row r="265" spans="17:21" ht="15">
      <c r="Q265" s="31"/>
      <c r="R265" s="31"/>
      <c r="U265" s="19"/>
    </row>
    <row r="266" spans="17:21" ht="15">
      <c r="Q266" s="31"/>
      <c r="R266" s="31"/>
      <c r="U266" s="19"/>
    </row>
    <row r="267" spans="17:21" ht="15">
      <c r="Q267" s="31"/>
      <c r="R267" s="31"/>
      <c r="U267" s="19"/>
    </row>
    <row r="268" spans="17:21" ht="15">
      <c r="Q268" s="31"/>
      <c r="R268" s="31"/>
      <c r="U268" s="19"/>
    </row>
    <row r="269" spans="17:21" ht="15">
      <c r="Q269" s="31"/>
      <c r="R269" s="31"/>
      <c r="U269" s="19"/>
    </row>
    <row r="270" spans="17:21" ht="15">
      <c r="Q270" s="31"/>
      <c r="R270" s="31"/>
      <c r="U270" s="19"/>
    </row>
    <row r="271" spans="17:21" ht="15">
      <c r="Q271" s="31"/>
      <c r="R271" s="31"/>
      <c r="U271" s="19"/>
    </row>
    <row r="272" spans="17:21" ht="15">
      <c r="Q272" s="31"/>
      <c r="R272" s="31"/>
      <c r="U272" s="19"/>
    </row>
    <row r="273" spans="17:21" ht="15">
      <c r="Q273" s="31"/>
      <c r="R273" s="31"/>
      <c r="U273" s="19"/>
    </row>
    <row r="274" spans="17:21" ht="15">
      <c r="Q274" s="31"/>
      <c r="R274" s="31"/>
      <c r="U274" s="19"/>
    </row>
    <row r="275" spans="17:21" ht="15">
      <c r="Q275" s="31"/>
      <c r="R275" s="31"/>
      <c r="U275" s="19"/>
    </row>
    <row r="276" spans="17:21" ht="15">
      <c r="Q276" s="31"/>
      <c r="R276" s="31"/>
      <c r="U276" s="19"/>
    </row>
    <row r="277" spans="17:21" ht="15">
      <c r="Q277" s="31"/>
      <c r="R277" s="31"/>
      <c r="U277" s="19"/>
    </row>
    <row r="278" spans="17:21" ht="15">
      <c r="Q278" s="31"/>
      <c r="R278" s="31"/>
      <c r="U278" s="19"/>
    </row>
    <row r="279" spans="17:21" ht="15">
      <c r="Q279" s="31"/>
      <c r="R279" s="31"/>
      <c r="U279" s="19"/>
    </row>
    <row r="280" spans="17:21" ht="15">
      <c r="Q280" s="31"/>
      <c r="R280" s="31"/>
      <c r="U280" s="19"/>
    </row>
    <row r="281" spans="17:21" ht="15">
      <c r="Q281" s="31"/>
      <c r="R281" s="31"/>
      <c r="U281" s="19"/>
    </row>
    <row r="282" spans="17:21" ht="15">
      <c r="Q282" s="31"/>
      <c r="R282" s="31"/>
      <c r="U282" s="19"/>
    </row>
    <row r="283" spans="17:21" ht="15">
      <c r="Q283" s="31"/>
      <c r="R283" s="31"/>
      <c r="U283" s="19"/>
    </row>
    <row r="284" spans="17:21" ht="15">
      <c r="Q284" s="31"/>
      <c r="R284" s="31"/>
      <c r="U284" s="19"/>
    </row>
    <row r="285" spans="17:21" ht="15">
      <c r="Q285" s="31"/>
      <c r="R285" s="31"/>
      <c r="U285" s="19"/>
    </row>
    <row r="286" spans="17:21" ht="15">
      <c r="Q286" s="31"/>
      <c r="R286" s="31"/>
      <c r="U286" s="19"/>
    </row>
    <row r="287" spans="17:21" ht="15">
      <c r="Q287" s="31"/>
      <c r="R287" s="31"/>
      <c r="U287" s="19"/>
    </row>
    <row r="288" spans="17:21" ht="15">
      <c r="Q288" s="31"/>
      <c r="R288" s="31"/>
      <c r="U288" s="19"/>
    </row>
    <row r="289" spans="17:21" ht="15">
      <c r="Q289" s="31"/>
      <c r="R289" s="31"/>
      <c r="U289" s="19"/>
    </row>
    <row r="290" spans="17:21" ht="15">
      <c r="Q290" s="31"/>
      <c r="R290" s="31"/>
      <c r="U290" s="19"/>
    </row>
    <row r="291" spans="17:21" ht="15">
      <c r="Q291" s="31"/>
      <c r="R291" s="31"/>
      <c r="U291" s="19"/>
    </row>
    <row r="292" spans="17:21" ht="15">
      <c r="Q292" s="31"/>
      <c r="R292" s="31"/>
      <c r="U292" s="19"/>
    </row>
    <row r="293" spans="17:21" ht="15">
      <c r="Q293" s="31"/>
      <c r="R293" s="31"/>
      <c r="U293" s="19"/>
    </row>
    <row r="294" spans="17:21" ht="15">
      <c r="Q294" s="31"/>
      <c r="R294" s="31"/>
      <c r="U294" s="19"/>
    </row>
    <row r="295" spans="17:21" ht="15">
      <c r="Q295" s="31"/>
      <c r="R295" s="31"/>
      <c r="U295" s="19"/>
    </row>
    <row r="296" spans="17:21" ht="15">
      <c r="Q296" s="31"/>
      <c r="R296" s="31"/>
      <c r="U296" s="19"/>
    </row>
    <row r="297" spans="17:21" ht="15">
      <c r="Q297" s="31"/>
      <c r="R297" s="31"/>
      <c r="U297" s="19"/>
    </row>
    <row r="298" spans="17:21" ht="15">
      <c r="Q298" s="31"/>
      <c r="R298" s="31"/>
      <c r="U298" s="19"/>
    </row>
    <row r="299" spans="17:21" ht="15">
      <c r="Q299" s="31"/>
      <c r="R299" s="31"/>
      <c r="U299" s="19"/>
    </row>
    <row r="300" spans="17:21" ht="15">
      <c r="Q300" s="31"/>
      <c r="R300" s="31"/>
      <c r="U300" s="19"/>
    </row>
    <row r="301" spans="17:21" ht="15">
      <c r="Q301" s="31"/>
      <c r="R301" s="31"/>
      <c r="U301" s="19"/>
    </row>
    <row r="302" spans="17:21" ht="15">
      <c r="Q302" s="31"/>
      <c r="R302" s="31"/>
      <c r="U302" s="19"/>
    </row>
    <row r="303" spans="17:21" ht="15">
      <c r="Q303" s="31"/>
      <c r="R303" s="31"/>
      <c r="U303" s="19"/>
    </row>
    <row r="304" spans="17:21" ht="15">
      <c r="Q304" s="31"/>
      <c r="R304" s="31"/>
      <c r="U304" s="19"/>
    </row>
    <row r="305" spans="17:21" ht="15">
      <c r="Q305" s="31"/>
      <c r="R305" s="31"/>
      <c r="U305" s="19"/>
    </row>
    <row r="306" spans="17:21" ht="15">
      <c r="Q306" s="31"/>
      <c r="R306" s="31"/>
      <c r="U306" s="19"/>
    </row>
    <row r="307" spans="17:21" ht="15">
      <c r="Q307" s="31"/>
      <c r="R307" s="31"/>
      <c r="U307" s="19"/>
    </row>
    <row r="308" spans="17:21" ht="15">
      <c r="Q308" s="31"/>
      <c r="R308" s="31"/>
      <c r="U308" s="19"/>
    </row>
    <row r="309" spans="17:21" ht="15">
      <c r="Q309" s="31"/>
      <c r="R309" s="31"/>
      <c r="U309" s="19"/>
    </row>
    <row r="310" spans="17:21" ht="15">
      <c r="Q310" s="31"/>
      <c r="R310" s="31"/>
      <c r="U310" s="19"/>
    </row>
    <row r="311" spans="17:21" ht="15">
      <c r="Q311" s="31"/>
      <c r="R311" s="31"/>
      <c r="U311" s="19"/>
    </row>
    <row r="312" spans="17:21" ht="15">
      <c r="Q312" s="31"/>
      <c r="R312" s="31"/>
      <c r="U312" s="19"/>
    </row>
    <row r="313" spans="17:21" ht="15">
      <c r="Q313" s="31"/>
      <c r="R313" s="31"/>
      <c r="U313" s="19"/>
    </row>
    <row r="314" spans="17:21" ht="15">
      <c r="Q314" s="31"/>
      <c r="R314" s="31"/>
      <c r="U314" s="19"/>
    </row>
    <row r="315" spans="17:21" ht="15">
      <c r="Q315" s="31"/>
      <c r="R315" s="31"/>
      <c r="U315" s="19"/>
    </row>
    <row r="316" spans="17:21" ht="15">
      <c r="Q316" s="31"/>
      <c r="R316" s="31"/>
      <c r="U316" s="19"/>
    </row>
    <row r="317" spans="17:21" ht="15">
      <c r="Q317" s="31"/>
      <c r="R317" s="31"/>
      <c r="U317" s="19"/>
    </row>
    <row r="318" ht="15">
      <c r="U318" s="19"/>
    </row>
    <row r="319" ht="15">
      <c r="U319" s="19"/>
    </row>
    <row r="320" ht="15">
      <c r="U320" s="19"/>
    </row>
    <row r="321" ht="15">
      <c r="U321" s="19"/>
    </row>
    <row r="322" ht="15">
      <c r="U322" s="19"/>
    </row>
    <row r="323" ht="15">
      <c r="U323" s="19"/>
    </row>
    <row r="324" ht="15">
      <c r="U324" s="19"/>
    </row>
    <row r="325" ht="15">
      <c r="U325" s="19"/>
    </row>
    <row r="326" ht="15">
      <c r="U326" s="19"/>
    </row>
    <row r="327" ht="15">
      <c r="U327" s="19"/>
    </row>
    <row r="328" ht="15">
      <c r="U328" s="19"/>
    </row>
    <row r="329" ht="15">
      <c r="U329" s="19"/>
    </row>
    <row r="330" ht="15">
      <c r="U330" s="19"/>
    </row>
    <row r="331" ht="15">
      <c r="U331" s="19"/>
    </row>
    <row r="332" ht="15">
      <c r="U332" s="19"/>
    </row>
    <row r="333" ht="15">
      <c r="U333" s="19"/>
    </row>
    <row r="334" ht="15">
      <c r="U334" s="19"/>
    </row>
    <row r="335" ht="15">
      <c r="U335" s="19"/>
    </row>
    <row r="336" ht="15">
      <c r="U336" s="19"/>
    </row>
    <row r="337" ht="15">
      <c r="U337" s="19"/>
    </row>
    <row r="338" ht="15">
      <c r="U338" s="19"/>
    </row>
    <row r="339" ht="15">
      <c r="U339" s="19"/>
    </row>
    <row r="340" ht="15">
      <c r="U340" s="19"/>
    </row>
    <row r="341" ht="15">
      <c r="U341" s="19"/>
    </row>
    <row r="342" ht="15">
      <c r="U342" s="19"/>
    </row>
    <row r="343" ht="15">
      <c r="U343" s="19"/>
    </row>
    <row r="344" ht="15">
      <c r="U344" s="19"/>
    </row>
    <row r="345" ht="15">
      <c r="U345" s="19"/>
    </row>
    <row r="346" ht="15">
      <c r="U346" s="19"/>
    </row>
    <row r="347" ht="15">
      <c r="U347" s="19"/>
    </row>
    <row r="348" ht="15">
      <c r="U348" s="19"/>
    </row>
    <row r="349" ht="15">
      <c r="U349" s="19"/>
    </row>
    <row r="350" ht="15">
      <c r="U350" s="19"/>
    </row>
    <row r="351" ht="15">
      <c r="U351" s="19"/>
    </row>
    <row r="352" ht="15">
      <c r="U352" s="19"/>
    </row>
    <row r="353" ht="15">
      <c r="U353" s="19"/>
    </row>
    <row r="354" ht="15">
      <c r="U354" s="19"/>
    </row>
    <row r="355" ht="15">
      <c r="U355" s="19"/>
    </row>
    <row r="356" ht="15">
      <c r="U356" s="19"/>
    </row>
    <row r="357" ht="15">
      <c r="U357" s="19"/>
    </row>
    <row r="358" ht="15">
      <c r="U358" s="19"/>
    </row>
    <row r="359" ht="15">
      <c r="U359" s="19"/>
    </row>
    <row r="360" ht="15">
      <c r="U360" s="19"/>
    </row>
    <row r="361" ht="15">
      <c r="U361" s="19"/>
    </row>
    <row r="362" ht="15">
      <c r="U362" s="19"/>
    </row>
    <row r="363" ht="15">
      <c r="U363" s="19"/>
    </row>
    <row r="364" ht="15">
      <c r="U364" s="19"/>
    </row>
    <row r="365" ht="15">
      <c r="U365" s="19"/>
    </row>
    <row r="366" ht="15">
      <c r="U366" s="19"/>
    </row>
    <row r="367" ht="15">
      <c r="U367" s="19"/>
    </row>
    <row r="368" ht="15">
      <c r="U368" s="19"/>
    </row>
    <row r="369" ht="15">
      <c r="U369" s="19"/>
    </row>
    <row r="370" ht="15">
      <c r="U370" s="19"/>
    </row>
    <row r="371" ht="15">
      <c r="U371" s="19"/>
    </row>
    <row r="372" ht="15">
      <c r="U372" s="19"/>
    </row>
    <row r="373" ht="15">
      <c r="U373" s="19"/>
    </row>
    <row r="374" ht="15">
      <c r="U374" s="19"/>
    </row>
    <row r="375" ht="15">
      <c r="U375" s="19"/>
    </row>
    <row r="376" ht="15">
      <c r="U376" s="19"/>
    </row>
    <row r="377" ht="15">
      <c r="U377" s="19"/>
    </row>
    <row r="378" ht="15">
      <c r="U378" s="19"/>
    </row>
    <row r="379" ht="15">
      <c r="U379" s="19"/>
    </row>
    <row r="380" ht="15">
      <c r="U380" s="19"/>
    </row>
    <row r="381" ht="15">
      <c r="U381" s="19"/>
    </row>
    <row r="382" ht="15">
      <c r="U382" s="19"/>
    </row>
    <row r="383" ht="15">
      <c r="U383" s="19"/>
    </row>
    <row r="384" ht="15">
      <c r="U384" s="19"/>
    </row>
    <row r="385" ht="15">
      <c r="U385" s="19"/>
    </row>
    <row r="386" ht="15">
      <c r="U386" s="19"/>
    </row>
    <row r="387" ht="15">
      <c r="U387" s="19"/>
    </row>
    <row r="388" ht="15">
      <c r="U388" s="19"/>
    </row>
    <row r="389" ht="15">
      <c r="U389" s="19"/>
    </row>
    <row r="390" ht="15">
      <c r="U390" s="19"/>
    </row>
    <row r="391" ht="15">
      <c r="U391" s="19"/>
    </row>
    <row r="392" ht="15">
      <c r="U392" s="19"/>
    </row>
    <row r="393" ht="15">
      <c r="U393" s="19"/>
    </row>
    <row r="394" ht="15">
      <c r="U394" s="19"/>
    </row>
    <row r="395" ht="15">
      <c r="U395" s="19"/>
    </row>
    <row r="396" ht="15">
      <c r="U396" s="19"/>
    </row>
    <row r="397" ht="15">
      <c r="U397" s="19"/>
    </row>
    <row r="398" ht="15">
      <c r="U398" s="19"/>
    </row>
    <row r="399" ht="15">
      <c r="U399" s="19"/>
    </row>
    <row r="400" ht="15">
      <c r="U400" s="19"/>
    </row>
    <row r="401" ht="15">
      <c r="U401" s="19"/>
    </row>
    <row r="402" ht="15">
      <c r="U402" s="19"/>
    </row>
    <row r="403" ht="15">
      <c r="U403" s="19"/>
    </row>
    <row r="404" ht="15">
      <c r="U404" s="19"/>
    </row>
    <row r="405" ht="15">
      <c r="U405" s="19"/>
    </row>
    <row r="406" ht="15">
      <c r="U406" s="19"/>
    </row>
    <row r="407" ht="15">
      <c r="U407" s="19"/>
    </row>
    <row r="408" ht="15">
      <c r="U408" s="19"/>
    </row>
    <row r="409" ht="15">
      <c r="U409" s="19"/>
    </row>
    <row r="410" ht="15">
      <c r="U410" s="19"/>
    </row>
    <row r="411" ht="15">
      <c r="U411" s="19"/>
    </row>
    <row r="412" ht="15">
      <c r="U412" s="19"/>
    </row>
    <row r="413" ht="15">
      <c r="U413" s="19"/>
    </row>
    <row r="414" ht="15">
      <c r="U414" s="19"/>
    </row>
    <row r="415" ht="15">
      <c r="U415" s="19"/>
    </row>
    <row r="416" ht="15">
      <c r="U416" s="19"/>
    </row>
    <row r="417" ht="15">
      <c r="U417" s="19"/>
    </row>
    <row r="418" ht="15">
      <c r="U418" s="19"/>
    </row>
    <row r="419" ht="15">
      <c r="U419" s="19"/>
    </row>
    <row r="420" ht="15">
      <c r="U420" s="19"/>
    </row>
    <row r="421" ht="15">
      <c r="U421" s="19"/>
    </row>
    <row r="422" ht="15">
      <c r="U422" s="19"/>
    </row>
    <row r="423" ht="15">
      <c r="U423" s="19"/>
    </row>
    <row r="424" ht="15">
      <c r="U424" s="19"/>
    </row>
    <row r="425" ht="15">
      <c r="U425" s="19"/>
    </row>
    <row r="426" ht="15">
      <c r="U426" s="19"/>
    </row>
    <row r="427" ht="15">
      <c r="U427" s="19"/>
    </row>
    <row r="428" ht="15">
      <c r="U428" s="19"/>
    </row>
    <row r="429" ht="15">
      <c r="U429" s="19"/>
    </row>
    <row r="430" ht="15">
      <c r="U430" s="19"/>
    </row>
    <row r="431" ht="15">
      <c r="U431" s="19"/>
    </row>
    <row r="432" ht="15">
      <c r="U432" s="19"/>
    </row>
    <row r="433" ht="15">
      <c r="U433" s="19"/>
    </row>
    <row r="434" ht="15">
      <c r="U434" s="19"/>
    </row>
    <row r="435" ht="15">
      <c r="U435" s="19"/>
    </row>
    <row r="436" ht="15">
      <c r="U436" s="19"/>
    </row>
    <row r="437" ht="15">
      <c r="U437" s="19"/>
    </row>
    <row r="438" ht="15">
      <c r="U438" s="19"/>
    </row>
    <row r="439" ht="15">
      <c r="U439" s="19"/>
    </row>
    <row r="440" ht="15">
      <c r="U440" s="19"/>
    </row>
    <row r="441" ht="15">
      <c r="U441" s="19"/>
    </row>
    <row r="442" ht="15">
      <c r="U442" s="19"/>
    </row>
    <row r="443" ht="15">
      <c r="U443" s="19"/>
    </row>
    <row r="444" ht="15">
      <c r="U444" s="19"/>
    </row>
    <row r="445" ht="15">
      <c r="U445" s="19"/>
    </row>
    <row r="446" ht="15">
      <c r="U446" s="19"/>
    </row>
    <row r="447" ht="15">
      <c r="U447" s="19"/>
    </row>
    <row r="448" ht="15">
      <c r="U448" s="19"/>
    </row>
    <row r="449" ht="15">
      <c r="U449" s="19"/>
    </row>
    <row r="450" ht="15">
      <c r="U450" s="19"/>
    </row>
    <row r="451" ht="15">
      <c r="U451" s="19"/>
    </row>
    <row r="452" ht="15">
      <c r="U452" s="19"/>
    </row>
    <row r="453" ht="15">
      <c r="U453" s="19"/>
    </row>
    <row r="454" ht="15">
      <c r="U454" s="19"/>
    </row>
    <row r="455" ht="15">
      <c r="U455" s="19"/>
    </row>
    <row r="456" ht="15">
      <c r="U456" s="19"/>
    </row>
    <row r="457" ht="15">
      <c r="U457" s="19"/>
    </row>
    <row r="458" ht="15">
      <c r="U458" s="19"/>
    </row>
    <row r="459" ht="15">
      <c r="U459" s="19"/>
    </row>
    <row r="460" ht="15">
      <c r="U460" s="19"/>
    </row>
    <row r="461" ht="15">
      <c r="U461" s="19"/>
    </row>
    <row r="462" ht="15">
      <c r="U462" s="19"/>
    </row>
    <row r="463" ht="15">
      <c r="U463" s="19"/>
    </row>
    <row r="464" ht="15">
      <c r="U464" s="19"/>
    </row>
    <row r="465" ht="15">
      <c r="U465" s="19"/>
    </row>
    <row r="466" ht="15">
      <c r="U466" s="19"/>
    </row>
    <row r="467" ht="15">
      <c r="U467" s="19"/>
    </row>
    <row r="468" ht="15">
      <c r="U468" s="19"/>
    </row>
    <row r="469" ht="15">
      <c r="U469" s="19"/>
    </row>
    <row r="470" ht="15">
      <c r="U470" s="19"/>
    </row>
    <row r="471" ht="15">
      <c r="U471" s="19"/>
    </row>
    <row r="472" ht="15">
      <c r="U472" s="19"/>
    </row>
    <row r="473" ht="15">
      <c r="U473" s="19"/>
    </row>
    <row r="474" ht="15">
      <c r="U474" s="19"/>
    </row>
    <row r="475" ht="15">
      <c r="U475" s="19"/>
    </row>
    <row r="476" ht="15">
      <c r="U476" s="19"/>
    </row>
    <row r="477" ht="15">
      <c r="U477" s="19"/>
    </row>
    <row r="478" ht="15">
      <c r="U478" s="19"/>
    </row>
    <row r="479" ht="15">
      <c r="U479" s="19"/>
    </row>
    <row r="480" ht="15">
      <c r="U480" s="19"/>
    </row>
    <row r="481" ht="15">
      <c r="U481" s="19"/>
    </row>
    <row r="482" ht="15">
      <c r="U482" s="19"/>
    </row>
    <row r="483" ht="15">
      <c r="U483" s="19"/>
    </row>
    <row r="484" ht="15">
      <c r="U484" s="19"/>
    </row>
    <row r="485" ht="15">
      <c r="U485" s="19"/>
    </row>
    <row r="486" ht="15">
      <c r="U486" s="19"/>
    </row>
    <row r="487" ht="15">
      <c r="U487" s="19"/>
    </row>
    <row r="488" ht="15">
      <c r="U488" s="19"/>
    </row>
    <row r="489" ht="15">
      <c r="U489" s="19"/>
    </row>
    <row r="490" ht="15">
      <c r="U490" s="19"/>
    </row>
    <row r="491" ht="15">
      <c r="U491" s="19"/>
    </row>
    <row r="492" ht="15">
      <c r="U492" s="19"/>
    </row>
    <row r="493" ht="15">
      <c r="U493" s="19"/>
    </row>
    <row r="494" ht="15">
      <c r="U494" s="19"/>
    </row>
    <row r="495" ht="15">
      <c r="U495" s="19"/>
    </row>
    <row r="496" ht="15">
      <c r="U496" s="19"/>
    </row>
    <row r="497" ht="15">
      <c r="U497" s="19"/>
    </row>
    <row r="498" ht="15">
      <c r="U498" s="19"/>
    </row>
    <row r="499" ht="15">
      <c r="U499" s="19"/>
    </row>
    <row r="500" ht="15">
      <c r="U500" s="19"/>
    </row>
    <row r="501" ht="15">
      <c r="U501" s="19"/>
    </row>
    <row r="502" ht="15">
      <c r="U502" s="19"/>
    </row>
    <row r="503" ht="15">
      <c r="U503" s="19"/>
    </row>
    <row r="504" ht="15">
      <c r="U504" s="19"/>
    </row>
    <row r="505" ht="15">
      <c r="U505" s="19"/>
    </row>
    <row r="506" ht="15">
      <c r="U506" s="19"/>
    </row>
    <row r="507" ht="15">
      <c r="U507" s="19"/>
    </row>
    <row r="508" ht="15">
      <c r="U508" s="19"/>
    </row>
    <row r="509" ht="15">
      <c r="U509" s="19"/>
    </row>
    <row r="510" ht="15">
      <c r="U510" s="19"/>
    </row>
    <row r="511" ht="15">
      <c r="U511" s="19"/>
    </row>
    <row r="512" ht="15">
      <c r="U512" s="19"/>
    </row>
    <row r="513" ht="15">
      <c r="U513" s="19"/>
    </row>
    <row r="514" ht="15">
      <c r="U514" s="19"/>
    </row>
    <row r="515" ht="15">
      <c r="U515" s="19"/>
    </row>
    <row r="516" ht="15">
      <c r="U516" s="19"/>
    </row>
    <row r="517" ht="15">
      <c r="U517" s="19"/>
    </row>
    <row r="518" ht="15">
      <c r="U518" s="19"/>
    </row>
    <row r="519" ht="15">
      <c r="U519" s="19"/>
    </row>
    <row r="520" ht="15">
      <c r="U520" s="19"/>
    </row>
    <row r="521" ht="15">
      <c r="U521" s="19"/>
    </row>
    <row r="522" ht="15">
      <c r="U522" s="19"/>
    </row>
    <row r="523" ht="15">
      <c r="U523" s="19"/>
    </row>
    <row r="524" ht="15">
      <c r="U524" s="19"/>
    </row>
    <row r="525" ht="15">
      <c r="U525" s="19"/>
    </row>
    <row r="526" ht="15">
      <c r="U526" s="19"/>
    </row>
    <row r="527" ht="15">
      <c r="U527" s="19"/>
    </row>
    <row r="528" ht="15">
      <c r="U528" s="19"/>
    </row>
    <row r="529" ht="15">
      <c r="U529" s="19"/>
    </row>
    <row r="530" ht="15">
      <c r="U530" s="19"/>
    </row>
    <row r="531" ht="15">
      <c r="U531" s="19"/>
    </row>
    <row r="532" ht="15">
      <c r="U532" s="19"/>
    </row>
    <row r="533" ht="15">
      <c r="U533" s="19"/>
    </row>
    <row r="534" ht="15">
      <c r="U534" s="19"/>
    </row>
    <row r="535" ht="15">
      <c r="U535" s="19"/>
    </row>
    <row r="536" ht="15">
      <c r="U536" s="19"/>
    </row>
    <row r="537" ht="15">
      <c r="U537" s="19"/>
    </row>
    <row r="538" ht="15">
      <c r="U538" s="19"/>
    </row>
    <row r="539" ht="15">
      <c r="U539" s="19"/>
    </row>
    <row r="540" ht="15">
      <c r="U540" s="19"/>
    </row>
    <row r="541" ht="15">
      <c r="U541" s="19"/>
    </row>
    <row r="542" ht="15">
      <c r="U542" s="19"/>
    </row>
    <row r="543" ht="15">
      <c r="U543" s="19"/>
    </row>
    <row r="544" ht="15">
      <c r="U544" s="19"/>
    </row>
    <row r="545" ht="15">
      <c r="U545" s="19"/>
    </row>
    <row r="546" ht="15">
      <c r="U546" s="19"/>
    </row>
    <row r="547" ht="15">
      <c r="U547" s="19"/>
    </row>
    <row r="548" ht="15">
      <c r="U548" s="19"/>
    </row>
    <row r="549" ht="15">
      <c r="U549" s="19"/>
    </row>
    <row r="550" ht="15">
      <c r="U550" s="19"/>
    </row>
    <row r="551" ht="15">
      <c r="U551" s="19"/>
    </row>
    <row r="552" ht="15">
      <c r="U552" s="19"/>
    </row>
    <row r="553" ht="15">
      <c r="U553" s="19"/>
    </row>
    <row r="554" ht="15">
      <c r="U554" s="19"/>
    </row>
    <row r="555" ht="15">
      <c r="U555" s="19"/>
    </row>
    <row r="556" ht="15">
      <c r="U556" s="19"/>
    </row>
    <row r="557" ht="15">
      <c r="U557" s="19"/>
    </row>
    <row r="558" ht="15">
      <c r="U558" s="19"/>
    </row>
    <row r="559" ht="15">
      <c r="U559" s="19"/>
    </row>
    <row r="560" ht="15">
      <c r="U560" s="19"/>
    </row>
    <row r="561" ht="15">
      <c r="U561" s="19"/>
    </row>
    <row r="562" ht="15">
      <c r="U562" s="19"/>
    </row>
    <row r="563" ht="15">
      <c r="U563" s="19"/>
    </row>
    <row r="564" ht="15">
      <c r="U564" s="19"/>
    </row>
    <row r="565" ht="15">
      <c r="U565" s="19"/>
    </row>
    <row r="566" ht="15">
      <c r="U566" s="19"/>
    </row>
    <row r="567" ht="15">
      <c r="U567" s="19"/>
    </row>
    <row r="568" ht="15">
      <c r="U568" s="19"/>
    </row>
    <row r="569" ht="15">
      <c r="U569" s="19"/>
    </row>
    <row r="570" ht="15">
      <c r="U570" s="19"/>
    </row>
    <row r="571" ht="15">
      <c r="U571" s="19"/>
    </row>
    <row r="572" ht="15">
      <c r="U572" s="19"/>
    </row>
    <row r="573" ht="15">
      <c r="U573" s="19"/>
    </row>
    <row r="574" ht="15">
      <c r="U574" s="19"/>
    </row>
    <row r="575" ht="15">
      <c r="U575" s="19"/>
    </row>
    <row r="576" ht="15">
      <c r="U576" s="19"/>
    </row>
    <row r="577" ht="15">
      <c r="U577" s="19"/>
    </row>
    <row r="578" ht="15">
      <c r="U578" s="19"/>
    </row>
    <row r="579" ht="15">
      <c r="U579" s="19"/>
    </row>
    <row r="580" ht="15">
      <c r="U580" s="19"/>
    </row>
    <row r="581" ht="15">
      <c r="U581" s="19"/>
    </row>
    <row r="582" ht="15">
      <c r="U582" s="19"/>
    </row>
    <row r="583" ht="15">
      <c r="U583" s="19"/>
    </row>
    <row r="584" ht="15">
      <c r="U584" s="19"/>
    </row>
    <row r="585" ht="15">
      <c r="U585" s="19"/>
    </row>
    <row r="586" ht="15">
      <c r="U586" s="19"/>
    </row>
    <row r="587" ht="15">
      <c r="U587" s="19"/>
    </row>
    <row r="588" ht="15">
      <c r="U588" s="19"/>
    </row>
    <row r="589" ht="15">
      <c r="U589" s="19"/>
    </row>
    <row r="590" ht="15">
      <c r="U590" s="19"/>
    </row>
    <row r="591" ht="15">
      <c r="U591" s="19"/>
    </row>
    <row r="592" ht="15">
      <c r="U592" s="19"/>
    </row>
    <row r="593" ht="15">
      <c r="U593" s="19"/>
    </row>
    <row r="594" ht="15">
      <c r="U594" s="19"/>
    </row>
    <row r="595" ht="15">
      <c r="U595" s="19"/>
    </row>
    <row r="596" ht="15">
      <c r="U596" s="19"/>
    </row>
    <row r="597" ht="15">
      <c r="U597" s="19"/>
    </row>
    <row r="598" ht="15">
      <c r="U598" s="19"/>
    </row>
    <row r="599" ht="15">
      <c r="U599" s="19"/>
    </row>
    <row r="600" ht="15">
      <c r="U600" s="19"/>
    </row>
    <row r="601" ht="15">
      <c r="U601" s="19"/>
    </row>
    <row r="602" ht="15">
      <c r="U602" s="19"/>
    </row>
    <row r="603" ht="15">
      <c r="U603" s="19"/>
    </row>
    <row r="604" ht="15">
      <c r="U604" s="19"/>
    </row>
    <row r="605" ht="15">
      <c r="U605" s="19"/>
    </row>
    <row r="606" ht="15">
      <c r="U606" s="19"/>
    </row>
    <row r="607" ht="15">
      <c r="U607" s="19"/>
    </row>
    <row r="608" ht="15">
      <c r="U608" s="19"/>
    </row>
    <row r="609" ht="15">
      <c r="U609" s="19"/>
    </row>
    <row r="610" ht="15">
      <c r="U610" s="19"/>
    </row>
    <row r="611" ht="15">
      <c r="U611" s="19"/>
    </row>
    <row r="612" ht="15">
      <c r="U612" s="19"/>
    </row>
    <row r="613" ht="15">
      <c r="U613" s="19"/>
    </row>
    <row r="614" ht="15">
      <c r="U614" s="19"/>
    </row>
    <row r="615" ht="15">
      <c r="U615" s="19"/>
    </row>
    <row r="616" ht="15">
      <c r="U616" s="19"/>
    </row>
    <row r="617" ht="15">
      <c r="U617" s="19"/>
    </row>
    <row r="618" ht="15">
      <c r="U618" s="19"/>
    </row>
    <row r="619" ht="15">
      <c r="U619" s="19"/>
    </row>
    <row r="620" ht="15">
      <c r="U620" s="19"/>
    </row>
    <row r="621" ht="15">
      <c r="U621" s="19"/>
    </row>
    <row r="622" ht="15">
      <c r="U622" s="19"/>
    </row>
    <row r="623" ht="15">
      <c r="U623" s="19"/>
    </row>
    <row r="624" ht="15">
      <c r="U624" s="19"/>
    </row>
    <row r="625" ht="15">
      <c r="U625" s="19"/>
    </row>
    <row r="626" ht="15">
      <c r="U626" s="19"/>
    </row>
    <row r="627" ht="15">
      <c r="U627" s="19"/>
    </row>
    <row r="628" ht="15">
      <c r="U628" s="19"/>
    </row>
    <row r="629" ht="15">
      <c r="U629" s="19"/>
    </row>
    <row r="630" ht="15">
      <c r="U630" s="19"/>
    </row>
    <row r="631" ht="15">
      <c r="U631" s="19"/>
    </row>
    <row r="632" ht="15">
      <c r="U632" s="19"/>
    </row>
    <row r="633" ht="15">
      <c r="U633" s="19"/>
    </row>
    <row r="634" ht="15">
      <c r="U634" s="19"/>
    </row>
    <row r="635" ht="15">
      <c r="U635" s="19"/>
    </row>
    <row r="636" ht="15">
      <c r="U636" s="19"/>
    </row>
    <row r="637" ht="15">
      <c r="U637" s="19"/>
    </row>
    <row r="638" ht="15">
      <c r="U638" s="19"/>
    </row>
    <row r="639" ht="15">
      <c r="U639" s="19"/>
    </row>
    <row r="640" ht="15">
      <c r="U640" s="19"/>
    </row>
    <row r="641" ht="15">
      <c r="U641" s="19"/>
    </row>
    <row r="642" ht="15">
      <c r="U642" s="19"/>
    </row>
    <row r="643" ht="15">
      <c r="U643" s="19"/>
    </row>
    <row r="644" ht="15">
      <c r="U644" s="19"/>
    </row>
    <row r="645" ht="15">
      <c r="U645" s="19"/>
    </row>
    <row r="646" ht="15">
      <c r="U646" s="19"/>
    </row>
    <row r="647" ht="15">
      <c r="U647" s="19"/>
    </row>
    <row r="648" ht="15">
      <c r="U648" s="19"/>
    </row>
    <row r="649" ht="15">
      <c r="U649" s="19"/>
    </row>
    <row r="650" ht="15">
      <c r="U650" s="19"/>
    </row>
    <row r="651" ht="15">
      <c r="U651" s="19"/>
    </row>
    <row r="652" ht="15">
      <c r="U652" s="19"/>
    </row>
    <row r="653" ht="15">
      <c r="U653" s="19"/>
    </row>
    <row r="654" ht="15">
      <c r="U654" s="19"/>
    </row>
    <row r="655" ht="15">
      <c r="U655" s="19"/>
    </row>
    <row r="656" ht="15">
      <c r="U656" s="19"/>
    </row>
    <row r="657" ht="15">
      <c r="U657" s="19"/>
    </row>
    <row r="658" ht="15">
      <c r="U658" s="19"/>
    </row>
    <row r="659" ht="15">
      <c r="U659" s="19"/>
    </row>
    <row r="660" ht="15">
      <c r="U660" s="19"/>
    </row>
    <row r="661" ht="15">
      <c r="U661" s="19"/>
    </row>
    <row r="662" ht="15">
      <c r="U662" s="19"/>
    </row>
    <row r="663" ht="15">
      <c r="U663" s="19"/>
    </row>
    <row r="664" ht="15">
      <c r="U664" s="19"/>
    </row>
    <row r="665" ht="15">
      <c r="U665" s="19"/>
    </row>
    <row r="666" ht="15">
      <c r="U666" s="19"/>
    </row>
    <row r="667" ht="15">
      <c r="U667" s="19"/>
    </row>
    <row r="668" ht="15">
      <c r="U668" s="19"/>
    </row>
    <row r="669" ht="15">
      <c r="U669" s="19"/>
    </row>
    <row r="670" ht="15">
      <c r="U670" s="19"/>
    </row>
    <row r="671" ht="15">
      <c r="U671" s="19"/>
    </row>
    <row r="672" ht="15">
      <c r="U672" s="19"/>
    </row>
    <row r="673" ht="15">
      <c r="U673" s="19"/>
    </row>
    <row r="674" ht="15">
      <c r="U674" s="19"/>
    </row>
    <row r="675" ht="15">
      <c r="U675" s="19"/>
    </row>
    <row r="676" ht="15">
      <c r="U676" s="19"/>
    </row>
    <row r="677" ht="15">
      <c r="U677" s="19"/>
    </row>
    <row r="678" ht="15">
      <c r="U678" s="19"/>
    </row>
    <row r="679" ht="15">
      <c r="U679" s="19"/>
    </row>
    <row r="680" ht="15">
      <c r="U680" s="19"/>
    </row>
    <row r="681" ht="15">
      <c r="U681" s="19"/>
    </row>
    <row r="682" ht="15">
      <c r="U682" s="19"/>
    </row>
    <row r="683" ht="15">
      <c r="U683" s="19"/>
    </row>
    <row r="684" ht="15">
      <c r="U684" s="19"/>
    </row>
    <row r="685" ht="15">
      <c r="U685" s="19"/>
    </row>
    <row r="686" ht="15">
      <c r="U686" s="19"/>
    </row>
    <row r="687" ht="15">
      <c r="U687" s="19"/>
    </row>
    <row r="688" ht="15">
      <c r="U688" s="19"/>
    </row>
    <row r="689" ht="15">
      <c r="U689" s="19"/>
    </row>
    <row r="690" ht="15">
      <c r="U690" s="19"/>
    </row>
    <row r="691" ht="15">
      <c r="U691" s="19"/>
    </row>
    <row r="692" ht="15">
      <c r="U692" s="19"/>
    </row>
    <row r="693" ht="15">
      <c r="U693" s="19"/>
    </row>
    <row r="694" ht="15">
      <c r="U694" s="19"/>
    </row>
    <row r="695" ht="15">
      <c r="U695" s="19"/>
    </row>
    <row r="696" ht="15">
      <c r="U696" s="19"/>
    </row>
    <row r="697" ht="15">
      <c r="U697" s="19"/>
    </row>
    <row r="698" ht="15">
      <c r="U698" s="19"/>
    </row>
    <row r="699" ht="15">
      <c r="U699" s="19"/>
    </row>
    <row r="700" ht="15">
      <c r="U700" s="19"/>
    </row>
    <row r="701" ht="15">
      <c r="U701" s="19"/>
    </row>
    <row r="702" ht="15">
      <c r="U702" s="19"/>
    </row>
    <row r="703" ht="15">
      <c r="U703" s="19"/>
    </row>
    <row r="704" ht="15">
      <c r="U704" s="19"/>
    </row>
    <row r="705" ht="15">
      <c r="U705" s="19"/>
    </row>
    <row r="706" ht="15">
      <c r="U706" s="19"/>
    </row>
    <row r="707" ht="15">
      <c r="U707" s="19"/>
    </row>
    <row r="708" ht="15">
      <c r="U708" s="19"/>
    </row>
    <row r="709" ht="15">
      <c r="U709" s="19"/>
    </row>
    <row r="710" ht="15">
      <c r="U710" s="19"/>
    </row>
    <row r="711" ht="15">
      <c r="U711" s="19"/>
    </row>
    <row r="712" ht="15">
      <c r="U712" s="19"/>
    </row>
    <row r="713" ht="15">
      <c r="U713" s="19"/>
    </row>
    <row r="714" ht="15">
      <c r="U714" s="19"/>
    </row>
    <row r="715" ht="15">
      <c r="U715" s="19"/>
    </row>
    <row r="716" ht="15">
      <c r="U716" s="19"/>
    </row>
    <row r="717" ht="15">
      <c r="U717" s="19"/>
    </row>
    <row r="718" ht="15">
      <c r="U718" s="19"/>
    </row>
    <row r="719" ht="15">
      <c r="U719" s="19"/>
    </row>
    <row r="720" ht="15">
      <c r="U720" s="19"/>
    </row>
    <row r="721" ht="15">
      <c r="U721" s="19"/>
    </row>
    <row r="722" ht="15">
      <c r="U722" s="19"/>
    </row>
    <row r="723" ht="15">
      <c r="U723" s="19"/>
    </row>
    <row r="724" ht="15">
      <c r="U724" s="19"/>
    </row>
    <row r="725" ht="15">
      <c r="U725" s="19"/>
    </row>
    <row r="726" ht="15">
      <c r="U726" s="19"/>
    </row>
    <row r="727" ht="15">
      <c r="U727" s="19"/>
    </row>
    <row r="728" ht="15">
      <c r="U728" s="19"/>
    </row>
    <row r="729" ht="15">
      <c r="U729" s="19"/>
    </row>
    <row r="730" ht="15">
      <c r="U730" s="19"/>
    </row>
    <row r="731" ht="15">
      <c r="U731" s="19"/>
    </row>
    <row r="732" ht="15">
      <c r="U732" s="19"/>
    </row>
    <row r="733" ht="15">
      <c r="U733" s="19"/>
    </row>
    <row r="734" ht="15">
      <c r="U734" s="19"/>
    </row>
    <row r="735" ht="15">
      <c r="U735" s="19"/>
    </row>
    <row r="736" ht="15">
      <c r="U736" s="19"/>
    </row>
    <row r="737" ht="15">
      <c r="U737" s="19"/>
    </row>
    <row r="738" ht="15">
      <c r="U738" s="19"/>
    </row>
    <row r="739" ht="15">
      <c r="U739" s="19"/>
    </row>
    <row r="740" ht="15">
      <c r="U740" s="19"/>
    </row>
    <row r="741" ht="15">
      <c r="U741" s="19"/>
    </row>
    <row r="742" ht="15">
      <c r="U742" s="19"/>
    </row>
    <row r="743" ht="15">
      <c r="U743" s="19"/>
    </row>
    <row r="744" ht="15">
      <c r="U744" s="19"/>
    </row>
    <row r="745" ht="15">
      <c r="U745" s="19"/>
    </row>
    <row r="746" ht="15">
      <c r="U746" s="19"/>
    </row>
    <row r="747" ht="15">
      <c r="U747" s="19"/>
    </row>
    <row r="748" ht="15">
      <c r="U748" s="19"/>
    </row>
    <row r="749" ht="15">
      <c r="U749" s="19"/>
    </row>
    <row r="750" ht="15">
      <c r="U750" s="19"/>
    </row>
    <row r="751" ht="15">
      <c r="U751" s="19"/>
    </row>
    <row r="752" ht="15">
      <c r="U752" s="19"/>
    </row>
    <row r="753" ht="15">
      <c r="U753" s="19"/>
    </row>
    <row r="754" ht="15">
      <c r="U754" s="19"/>
    </row>
    <row r="755" ht="15">
      <c r="U755" s="19"/>
    </row>
    <row r="756" ht="15">
      <c r="U756" s="19"/>
    </row>
    <row r="757" ht="15">
      <c r="U757" s="19"/>
    </row>
    <row r="758" ht="15">
      <c r="U758" s="19"/>
    </row>
    <row r="759" ht="15">
      <c r="U759" s="19"/>
    </row>
    <row r="760" ht="15">
      <c r="U760" s="19"/>
    </row>
    <row r="761" ht="15">
      <c r="U761" s="19"/>
    </row>
    <row r="762" ht="15">
      <c r="U762" s="19"/>
    </row>
    <row r="763" ht="15">
      <c r="U763" s="19"/>
    </row>
    <row r="764" ht="15">
      <c r="U764" s="19"/>
    </row>
    <row r="765" ht="15">
      <c r="U765" s="19"/>
    </row>
    <row r="766" ht="15">
      <c r="U766" s="19"/>
    </row>
    <row r="767" ht="15">
      <c r="U767" s="19"/>
    </row>
    <row r="768" ht="15">
      <c r="U768" s="19"/>
    </row>
    <row r="769" ht="15">
      <c r="U769" s="19"/>
    </row>
    <row r="770" ht="15">
      <c r="U770" s="19"/>
    </row>
    <row r="771" ht="15">
      <c r="U771" s="19"/>
    </row>
    <row r="772" ht="15">
      <c r="U772" s="19"/>
    </row>
    <row r="773" ht="15">
      <c r="U773" s="19"/>
    </row>
    <row r="774" ht="15">
      <c r="U774" s="19"/>
    </row>
    <row r="775" ht="15">
      <c r="U775" s="19"/>
    </row>
    <row r="776" ht="15">
      <c r="U776" s="19"/>
    </row>
    <row r="777" ht="15">
      <c r="U777" s="19"/>
    </row>
    <row r="778" ht="15">
      <c r="U778" s="19"/>
    </row>
    <row r="779" ht="15">
      <c r="U779" s="19"/>
    </row>
    <row r="780" ht="15">
      <c r="U780" s="19"/>
    </row>
    <row r="781" ht="15">
      <c r="U781" s="19"/>
    </row>
    <row r="782" ht="15">
      <c r="U782" s="19"/>
    </row>
    <row r="783" ht="15">
      <c r="U783" s="19"/>
    </row>
    <row r="784" ht="15">
      <c r="U784" s="19"/>
    </row>
    <row r="785" ht="15">
      <c r="U785" s="19"/>
    </row>
    <row r="786" ht="15">
      <c r="U786" s="19"/>
    </row>
    <row r="787" ht="15">
      <c r="U787" s="19"/>
    </row>
    <row r="788" ht="15">
      <c r="U788" s="19"/>
    </row>
    <row r="789" ht="15">
      <c r="U789" s="19"/>
    </row>
    <row r="790" ht="15">
      <c r="U790" s="19"/>
    </row>
    <row r="791" ht="15">
      <c r="U791" s="19"/>
    </row>
    <row r="792" ht="15">
      <c r="U792" s="19"/>
    </row>
    <row r="793" ht="15">
      <c r="U793" s="19"/>
    </row>
    <row r="794" ht="15">
      <c r="U794" s="19"/>
    </row>
    <row r="795" ht="15">
      <c r="U795" s="19"/>
    </row>
    <row r="796" ht="15">
      <c r="U796" s="19"/>
    </row>
    <row r="797" ht="15">
      <c r="U797" s="19"/>
    </row>
    <row r="798" ht="15">
      <c r="U798" s="19"/>
    </row>
    <row r="799" ht="15">
      <c r="U799" s="19"/>
    </row>
    <row r="800" ht="15">
      <c r="U800" s="19"/>
    </row>
    <row r="801" ht="15">
      <c r="U801" s="19"/>
    </row>
    <row r="802" ht="15">
      <c r="U802" s="19"/>
    </row>
    <row r="803" ht="15">
      <c r="U803" s="19"/>
    </row>
    <row r="804" ht="15">
      <c r="U804" s="19"/>
    </row>
    <row r="805" ht="15">
      <c r="U805" s="19"/>
    </row>
    <row r="806" ht="15">
      <c r="U806" s="19"/>
    </row>
    <row r="807" ht="15">
      <c r="U807" s="19"/>
    </row>
    <row r="808" ht="15">
      <c r="U808" s="19"/>
    </row>
    <row r="809" ht="15">
      <c r="U809" s="19"/>
    </row>
    <row r="810" ht="15">
      <c r="U810" s="19"/>
    </row>
    <row r="811" ht="15">
      <c r="U811" s="19"/>
    </row>
    <row r="812" ht="15">
      <c r="U812" s="19"/>
    </row>
    <row r="813" ht="15">
      <c r="U813" s="19"/>
    </row>
    <row r="814" ht="15">
      <c r="U814" s="19"/>
    </row>
    <row r="815" ht="15">
      <c r="U815" s="19"/>
    </row>
    <row r="816" ht="15">
      <c r="U816" s="19"/>
    </row>
    <row r="817" ht="15">
      <c r="U817" s="19"/>
    </row>
    <row r="818" ht="15">
      <c r="U818" s="19"/>
    </row>
    <row r="819" ht="15">
      <c r="U819" s="19"/>
    </row>
    <row r="820" ht="15">
      <c r="U820" s="19"/>
    </row>
    <row r="821" ht="15">
      <c r="U821" s="19"/>
    </row>
    <row r="822" ht="15">
      <c r="U822" s="19"/>
    </row>
    <row r="823" ht="15">
      <c r="U823" s="19"/>
    </row>
    <row r="824" ht="15">
      <c r="U824" s="19"/>
    </row>
    <row r="825" ht="15">
      <c r="U825" s="19"/>
    </row>
    <row r="826" ht="15">
      <c r="U826" s="19"/>
    </row>
    <row r="827" ht="15">
      <c r="U827" s="19"/>
    </row>
    <row r="828" ht="15">
      <c r="U828" s="19"/>
    </row>
    <row r="829" ht="15">
      <c r="U829" s="19"/>
    </row>
    <row r="830" ht="15">
      <c r="U830" s="19"/>
    </row>
    <row r="831" ht="15">
      <c r="U831" s="19"/>
    </row>
    <row r="832" ht="15">
      <c r="U832" s="19"/>
    </row>
    <row r="833" ht="15">
      <c r="U833" s="19"/>
    </row>
    <row r="834" ht="15">
      <c r="U834" s="19"/>
    </row>
    <row r="835" ht="15">
      <c r="U835" s="19"/>
    </row>
    <row r="836" ht="15">
      <c r="U836" s="19"/>
    </row>
    <row r="837" ht="15">
      <c r="U837" s="19"/>
    </row>
    <row r="838" ht="15">
      <c r="U838" s="19"/>
    </row>
    <row r="839" ht="15">
      <c r="U839" s="19"/>
    </row>
    <row r="840" ht="15">
      <c r="U840" s="19"/>
    </row>
    <row r="841" ht="15">
      <c r="U841" s="19"/>
    </row>
    <row r="842" ht="15">
      <c r="U842" s="19"/>
    </row>
    <row r="843" ht="15">
      <c r="U843" s="19"/>
    </row>
    <row r="844" ht="15">
      <c r="U844" s="19"/>
    </row>
    <row r="845" ht="15">
      <c r="U845" s="19"/>
    </row>
    <row r="846" ht="15">
      <c r="U846" s="19"/>
    </row>
    <row r="847" ht="15">
      <c r="U847" s="19"/>
    </row>
    <row r="848" ht="15">
      <c r="U848" s="19"/>
    </row>
    <row r="849" ht="15">
      <c r="U849" s="19"/>
    </row>
    <row r="850" ht="15">
      <c r="U850" s="19"/>
    </row>
    <row r="851" ht="15">
      <c r="U851" s="19"/>
    </row>
    <row r="852" ht="15">
      <c r="U852" s="19"/>
    </row>
    <row r="853" ht="15">
      <c r="U853" s="19"/>
    </row>
    <row r="854" ht="15">
      <c r="U854" s="19"/>
    </row>
    <row r="855" ht="15">
      <c r="U855" s="19"/>
    </row>
    <row r="856" ht="15">
      <c r="U856" s="19"/>
    </row>
    <row r="857" ht="15">
      <c r="U857" s="19"/>
    </row>
    <row r="858" ht="15">
      <c r="U858" s="19"/>
    </row>
    <row r="859" ht="15">
      <c r="U859" s="19"/>
    </row>
    <row r="860" ht="15">
      <c r="U860" s="19"/>
    </row>
    <row r="861" ht="15">
      <c r="U861" s="19"/>
    </row>
    <row r="862" ht="15">
      <c r="U862" s="19"/>
    </row>
    <row r="863" ht="15">
      <c r="U863" s="19"/>
    </row>
    <row r="864" ht="15">
      <c r="U864" s="19"/>
    </row>
    <row r="865" ht="15">
      <c r="U865" s="19"/>
    </row>
    <row r="866" ht="15">
      <c r="U866" s="19"/>
    </row>
    <row r="867" ht="15">
      <c r="U867" s="19"/>
    </row>
    <row r="868" ht="15">
      <c r="U868" s="19"/>
    </row>
    <row r="869" ht="15">
      <c r="U869" s="19"/>
    </row>
    <row r="870" ht="15">
      <c r="U870" s="19"/>
    </row>
    <row r="871" ht="15">
      <c r="U871" s="19"/>
    </row>
    <row r="872" ht="15">
      <c r="U872" s="19"/>
    </row>
  </sheetData>
  <sheetProtection/>
  <autoFilter ref="A5:X26">
    <sortState ref="A6:X872">
      <sortCondition descending="1" sortBy="value" ref="V6:V872"/>
    </sortState>
  </autoFilter>
  <mergeCells count="35">
    <mergeCell ref="A2:A5"/>
    <mergeCell ref="B2:B5"/>
    <mergeCell ref="X2:X5"/>
    <mergeCell ref="V2:V5"/>
    <mergeCell ref="H3:I3"/>
    <mergeCell ref="C4:C5"/>
    <mergeCell ref="S2:U2"/>
    <mergeCell ref="C2:R2"/>
    <mergeCell ref="T4:T5"/>
    <mergeCell ref="B30:I30"/>
    <mergeCell ref="F3:G3"/>
    <mergeCell ref="F4:G4"/>
    <mergeCell ref="H4:I4"/>
    <mergeCell ref="J3:K3"/>
    <mergeCell ref="C3:E3"/>
    <mergeCell ref="A1:Y1"/>
    <mergeCell ref="W2:W5"/>
    <mergeCell ref="D4:D5"/>
    <mergeCell ref="E4:E5"/>
    <mergeCell ref="U4:U5"/>
    <mergeCell ref="J4:K4"/>
    <mergeCell ref="S4:S5"/>
    <mergeCell ref="N4:N5"/>
    <mergeCell ref="R4:R5"/>
    <mergeCell ref="L4:M4"/>
    <mergeCell ref="X24:X26"/>
    <mergeCell ref="O4:P4"/>
    <mergeCell ref="O3:P3"/>
    <mergeCell ref="Q4:Q5"/>
    <mergeCell ref="L3:M3"/>
    <mergeCell ref="X20:X21"/>
    <mergeCell ref="X22:X23"/>
    <mergeCell ref="W20:W21"/>
    <mergeCell ref="W22:W23"/>
    <mergeCell ref="W24:W26"/>
  </mergeCells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2020-10-20T08:34:05Z</dcterms:modified>
  <cp:category/>
  <cp:version/>
  <cp:contentType/>
  <cp:contentStatus/>
</cp:coreProperties>
</file>