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620"/>
  </bookViews>
  <sheets>
    <sheet name="Итоговый вариант" sheetId="2" r:id="rId1"/>
    <sheet name="Доля участников РДШ" sheetId="3" r:id="rId2"/>
    <sheet name="Лист2" sheetId="5" r:id="rId3"/>
    <sheet name="Лист1" sheetId="6" r:id="rId4"/>
  </sheets>
  <definedNames>
    <definedName name="_xlnm._FilterDatabase" localSheetId="2" hidden="1">Лист2!$A$1:$F$1</definedName>
  </definedNames>
  <calcPr calcId="145621"/>
</workbook>
</file>

<file path=xl/calcChain.xml><?xml version="1.0" encoding="utf-8"?>
<calcChain xmlns="http://schemas.openxmlformats.org/spreadsheetml/2006/main">
  <c r="G2" i="3" l="1"/>
  <c r="K3" i="5"/>
  <c r="L3" i="5" s="1"/>
  <c r="K4" i="5"/>
  <c r="L4" i="5" s="1"/>
  <c r="K5" i="5"/>
  <c r="L5" i="5" s="1"/>
  <c r="K6" i="5"/>
  <c r="L6" i="5" s="1"/>
  <c r="K7" i="5"/>
  <c r="L7" i="5" s="1"/>
  <c r="K8" i="5"/>
  <c r="L8" i="5" s="1"/>
  <c r="K9" i="5"/>
  <c r="L9" i="5" s="1"/>
  <c r="K10" i="5"/>
  <c r="L10" i="5" s="1"/>
  <c r="K11" i="5"/>
  <c r="L11" i="5" s="1"/>
  <c r="K12" i="5"/>
  <c r="L12" i="5" s="1"/>
  <c r="K13" i="5"/>
  <c r="L13" i="5" s="1"/>
  <c r="K14" i="5"/>
  <c r="L14" i="5" s="1"/>
  <c r="K15" i="5"/>
  <c r="L15" i="5" s="1"/>
  <c r="K16" i="5"/>
  <c r="L16" i="5" s="1"/>
  <c r="K17" i="5"/>
  <c r="L17" i="5" s="1"/>
  <c r="K18" i="5"/>
  <c r="L18" i="5" s="1"/>
  <c r="K19" i="5"/>
  <c r="L19" i="5" s="1"/>
  <c r="K20" i="5"/>
  <c r="L20" i="5" s="1"/>
  <c r="K21" i="5"/>
  <c r="L21" i="5" s="1"/>
  <c r="K22" i="5"/>
  <c r="L22" i="5" s="1"/>
  <c r="K23" i="5"/>
  <c r="L23" i="5" s="1"/>
  <c r="K24" i="5"/>
  <c r="L24" i="5" s="1"/>
  <c r="K25" i="5"/>
  <c r="L25" i="5" s="1"/>
  <c r="K26" i="5"/>
  <c r="L26" i="5" s="1"/>
  <c r="K27" i="5"/>
  <c r="L27" i="5" s="1"/>
  <c r="K28" i="5"/>
  <c r="L28" i="5" s="1"/>
  <c r="K29" i="5"/>
  <c r="L29" i="5" s="1"/>
  <c r="K30" i="5"/>
  <c r="L30" i="5" s="1"/>
  <c r="K31" i="5"/>
  <c r="L31" i="5" s="1"/>
  <c r="K32" i="5"/>
  <c r="L32" i="5" s="1"/>
  <c r="K33" i="5"/>
  <c r="L33" i="5" s="1"/>
  <c r="K34" i="5"/>
  <c r="L34" i="5" s="1"/>
  <c r="K35" i="5"/>
  <c r="L35" i="5" s="1"/>
  <c r="K36" i="5"/>
  <c r="L36" i="5" s="1"/>
  <c r="K37" i="5"/>
  <c r="L37" i="5" s="1"/>
  <c r="K38" i="5"/>
  <c r="L38" i="5" s="1"/>
  <c r="K39" i="5"/>
  <c r="L39" i="5" s="1"/>
  <c r="K40" i="5"/>
  <c r="L40" i="5" s="1"/>
  <c r="K41" i="5"/>
  <c r="L41" i="5" s="1"/>
  <c r="K42" i="5"/>
  <c r="L42" i="5" s="1"/>
  <c r="K43" i="5"/>
  <c r="L43" i="5" s="1"/>
  <c r="K44" i="5"/>
  <c r="L44" i="5" s="1"/>
  <c r="K45" i="5"/>
  <c r="L45" i="5" s="1"/>
  <c r="K46" i="5"/>
  <c r="L46" i="5" s="1"/>
  <c r="K47" i="5"/>
  <c r="L47" i="5" s="1"/>
  <c r="K48" i="5"/>
  <c r="L48" i="5" s="1"/>
  <c r="K49" i="5"/>
  <c r="L49" i="5" s="1"/>
  <c r="K50" i="5"/>
  <c r="L50" i="5" s="1"/>
  <c r="K51" i="5"/>
  <c r="L51" i="5" s="1"/>
  <c r="K52" i="5"/>
  <c r="L52" i="5" s="1"/>
  <c r="K53" i="5"/>
  <c r="L53" i="5" s="1"/>
  <c r="K54" i="5"/>
  <c r="L54" i="5" s="1"/>
  <c r="K55" i="5"/>
  <c r="L55" i="5" s="1"/>
  <c r="K56" i="5"/>
  <c r="L56" i="5" s="1"/>
  <c r="K57" i="5"/>
  <c r="L57" i="5" s="1"/>
  <c r="K58" i="5"/>
  <c r="L58" i="5" s="1"/>
  <c r="K59" i="5"/>
  <c r="L59" i="5" s="1"/>
  <c r="K60" i="5"/>
  <c r="L60" i="5" s="1"/>
  <c r="K61" i="5"/>
  <c r="L61" i="5" s="1"/>
  <c r="K62" i="5"/>
  <c r="L62" i="5" s="1"/>
  <c r="K63" i="5"/>
  <c r="L63" i="5" s="1"/>
  <c r="K2" i="5"/>
  <c r="L2" i="5" s="1"/>
  <c r="I63" i="5"/>
  <c r="I56" i="5"/>
  <c r="I18" i="5"/>
  <c r="I17" i="5"/>
  <c r="I15" i="5"/>
  <c r="I16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7" i="5"/>
  <c r="I58" i="5"/>
  <c r="I59" i="5"/>
  <c r="I60" i="5"/>
  <c r="I61" i="5"/>
  <c r="I62" i="5"/>
  <c r="I10" i="5"/>
  <c r="I11" i="5"/>
  <c r="I12" i="5"/>
  <c r="I13" i="5"/>
  <c r="I14" i="5"/>
  <c r="I9" i="5"/>
  <c r="I8" i="5"/>
  <c r="I7" i="5"/>
  <c r="I6" i="5"/>
  <c r="I5" i="5"/>
  <c r="I4" i="5"/>
  <c r="I3" i="5"/>
  <c r="I2" i="5"/>
  <c r="E64" i="5" l="1"/>
  <c r="R20" i="2"/>
  <c r="R8" i="2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R9" i="2" l="1"/>
  <c r="R7" i="2"/>
  <c r="R64" i="2"/>
  <c r="R42" i="2"/>
  <c r="R41" i="2"/>
  <c r="R40" i="2"/>
  <c r="R65" i="2"/>
  <c r="R60" i="2"/>
  <c r="R54" i="2"/>
  <c r="R62" i="2"/>
  <c r="R50" i="2"/>
  <c r="R37" i="2"/>
  <c r="R47" i="2"/>
  <c r="R59" i="2"/>
  <c r="R63" i="2"/>
  <c r="R33" i="2"/>
  <c r="R67" i="2"/>
  <c r="R51" i="2"/>
  <c r="R30" i="2"/>
  <c r="R57" i="2"/>
  <c r="R48" i="2"/>
  <c r="R44" i="2"/>
  <c r="R56" i="2"/>
  <c r="R61" i="2"/>
  <c r="R39" i="2"/>
  <c r="R27" i="2"/>
  <c r="R38" i="2"/>
  <c r="R34" i="2"/>
  <c r="R49" i="2"/>
  <c r="R45" i="2"/>
  <c r="R35" i="2"/>
  <c r="R52" i="2"/>
  <c r="R28" i="2"/>
  <c r="R36" i="2"/>
  <c r="R53" i="2"/>
  <c r="R58" i="2"/>
  <c r="R43" i="2"/>
  <c r="R29" i="2"/>
  <c r="R55" i="2"/>
  <c r="R46" i="2"/>
  <c r="R25" i="2"/>
  <c r="R26" i="2"/>
  <c r="R32" i="2"/>
  <c r="R31" i="2"/>
  <c r="R66" i="2"/>
  <c r="R24" i="2"/>
  <c r="R14" i="2"/>
  <c r="R15" i="2"/>
  <c r="R12" i="2"/>
  <c r="R10" i="2"/>
  <c r="R13" i="2"/>
  <c r="R6" i="2"/>
  <c r="R17" i="2"/>
  <c r="R18" i="2"/>
  <c r="R11" i="2"/>
  <c r="R19" i="2"/>
  <c r="R16" i="2"/>
  <c r="R21" i="2"/>
  <c r="R22" i="2"/>
  <c r="T67" i="2" l="1"/>
  <c r="T66" i="2"/>
  <c r="S67" i="2"/>
  <c r="S66" i="2"/>
  <c r="S62" i="2"/>
  <c r="S61" i="2"/>
  <c r="T62" i="2"/>
  <c r="T61" i="2"/>
  <c r="T49" i="2"/>
  <c r="S47" i="2"/>
  <c r="S24" i="2"/>
  <c r="T50" i="2"/>
  <c r="T47" i="2"/>
  <c r="S49" i="2"/>
  <c r="T15" i="2"/>
  <c r="T10" i="2"/>
  <c r="T7" i="2"/>
  <c r="T6" i="2"/>
  <c r="T8" i="2"/>
  <c r="T11" i="2"/>
  <c r="T16" i="2"/>
  <c r="T22" i="2"/>
  <c r="T64" i="2"/>
  <c r="T41" i="2"/>
  <c r="T65" i="2"/>
  <c r="T54" i="2"/>
  <c r="T63" i="2"/>
  <c r="T30" i="2"/>
  <c r="T48" i="2"/>
  <c r="T56" i="2"/>
  <c r="T39" i="2"/>
  <c r="T38" i="2"/>
  <c r="T35" i="2"/>
  <c r="T28" i="2"/>
  <c r="T53" i="2"/>
  <c r="T43" i="2"/>
  <c r="T55" i="2"/>
  <c r="T25" i="2"/>
  <c r="T32" i="2"/>
  <c r="T42" i="2"/>
  <c r="T60" i="2"/>
  <c r="T59" i="2"/>
  <c r="T51" i="2"/>
  <c r="T44" i="2"/>
  <c r="T34" i="2"/>
  <c r="T52" i="2"/>
  <c r="T58" i="2"/>
  <c r="T29" i="2"/>
  <c r="T26" i="2"/>
  <c r="S20" i="2"/>
  <c r="T14" i="2"/>
  <c r="T12" i="2"/>
  <c r="T13" i="2"/>
  <c r="T9" i="2"/>
  <c r="T17" i="2"/>
  <c r="T18" i="2"/>
  <c r="T19" i="2"/>
  <c r="T21" i="2"/>
  <c r="T24" i="2"/>
  <c r="T40" i="2"/>
  <c r="T37" i="2"/>
  <c r="T33" i="2"/>
  <c r="T57" i="2"/>
  <c r="T27" i="2"/>
  <c r="T45" i="2"/>
  <c r="T36" i="2"/>
  <c r="T46" i="2"/>
  <c r="T31" i="2"/>
  <c r="S42" i="2"/>
  <c r="S40" i="2"/>
  <c r="S60" i="2"/>
  <c r="S37" i="2"/>
  <c r="S59" i="2"/>
  <c r="S33" i="2"/>
  <c r="S51" i="2"/>
  <c r="S57" i="2"/>
  <c r="S44" i="2"/>
  <c r="S27" i="2"/>
  <c r="S34" i="2"/>
  <c r="S45" i="2"/>
  <c r="S36" i="2"/>
  <c r="S58" i="2"/>
  <c r="S46" i="2"/>
  <c r="S31" i="2"/>
  <c r="S64" i="2"/>
  <c r="S41" i="2"/>
  <c r="S65" i="2"/>
  <c r="S54" i="2"/>
  <c r="S50" i="2"/>
  <c r="S63" i="2"/>
  <c r="S30" i="2"/>
  <c r="S48" i="2"/>
  <c r="S56" i="2"/>
  <c r="S39" i="2"/>
  <c r="S38" i="2"/>
  <c r="S35" i="2"/>
  <c r="S28" i="2"/>
  <c r="S53" i="2"/>
  <c r="S43" i="2"/>
  <c r="S55" i="2"/>
  <c r="S25" i="2"/>
  <c r="S32" i="2"/>
  <c r="S52" i="2"/>
  <c r="S29" i="2"/>
  <c r="S26" i="2"/>
  <c r="S14" i="2"/>
  <c r="S12" i="2"/>
  <c r="S13" i="2"/>
  <c r="S9" i="2"/>
  <c r="S17" i="2"/>
  <c r="S18" i="2"/>
  <c r="S19" i="2"/>
  <c r="S15" i="2"/>
  <c r="S10" i="2"/>
  <c r="S7" i="2"/>
  <c r="S6" i="2"/>
  <c r="S8" i="2"/>
  <c r="S11" i="2"/>
  <c r="S16" i="2"/>
  <c r="S22" i="2"/>
  <c r="S21" i="2"/>
  <c r="T20" i="2"/>
</calcChain>
</file>

<file path=xl/sharedStrings.xml><?xml version="1.0" encoding="utf-8"?>
<sst xmlns="http://schemas.openxmlformats.org/spreadsheetml/2006/main" count="549" uniqueCount="254">
  <si>
    <t>№</t>
  </si>
  <si>
    <t>3 балла за каждое мероприятие</t>
  </si>
  <si>
    <t>ЗАТО г. Железногорск</t>
  </si>
  <si>
    <t>ЗАТО г. Зеленогорск</t>
  </si>
  <si>
    <t>ЗАТО п. Солнечный</t>
  </si>
  <si>
    <t>п. Кедровый</t>
  </si>
  <si>
    <t xml:space="preserve">Соответствие муниципального отделения формальным признакам     </t>
  </si>
  <si>
    <t>Муниципальное образование</t>
  </si>
  <si>
    <t>Результаты работы муниципального отделения РДШ</t>
  </si>
  <si>
    <t xml:space="preserve">Наличие группы Вконтакте с еженедельно обновляемым контентом - 10 баллов                       </t>
  </si>
  <si>
    <t xml:space="preserve">Наличие плана мероприятий муниципального отделения РДШ (за подписью Председателя муниципального Совета РДШ) - 40 баллов             </t>
  </si>
  <si>
    <t>Мероприятия муниципального отделения по системе электронной отчетности</t>
  </si>
  <si>
    <t>Проведение муниципального слёта РДШ - 40 баллов</t>
  </si>
  <si>
    <t>Проведение муниципальной школы активистов РДШ - 30 баллов</t>
  </si>
  <si>
    <t>Наличие муниципального Совета РДШ - 40 баллов</t>
  </si>
  <si>
    <t>Результаты участия муниципального отделения в региональных мероприятиях, конкурсах</t>
  </si>
  <si>
    <t>Конкурсы и мероприятия согласно плану регионального отделения РДШ</t>
  </si>
  <si>
    <t>Результаты участия муниципального отделения во всероссийских мероприятиях, конкурсах</t>
  </si>
  <si>
    <t>3 балла за каждый День единых действий</t>
  </si>
  <si>
    <t>Сумма баллов</t>
  </si>
  <si>
    <t>Место</t>
  </si>
  <si>
    <t>Информационная кампания РДШ в муниципальном образовании</t>
  </si>
  <si>
    <t>Рейтинг освещения РДШ</t>
  </si>
  <si>
    <t xml:space="preserve">от 0 до 25% - 10 баллов
от 25,1 до 50% - 20 баллов
от 50,1 до 75% - 30 баллов
от 75,1 до 100% - 40 баллов                                                                                                                                                                                                                                                        </t>
  </si>
  <si>
    <t>Участие - 10 баллов
Третье место - 25 баллов
Второе место - 30 баллов
Первое место - 40 баллов</t>
  </si>
  <si>
    <t>Проведение муниципальной церемонии награждения активистов РДШ - 40 баллов</t>
  </si>
  <si>
    <t>с 1 по 5 место - 20 баллов
с 6 по 15 место - 15 баллов
с 16 по 25 место - 10 баллов
с 26 по 61 место - 5 баллов</t>
  </si>
  <si>
    <t>Участие - 10 баллов
Третье место - 30 баллов
Второе место - 40 баллов
Первое место - 60 баллов</t>
  </si>
  <si>
    <t>Доля первичных отделений РДШ от общего кол-ва школ на территории МО</t>
  </si>
  <si>
    <t>Доля участников РДШ от общего кол-ва обучающихся на территории МО</t>
  </si>
  <si>
    <t>Городские округа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</si>
  <si>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</si>
  <si>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</si>
  <si>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</si>
  <si>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</si>
  <si>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</si>
  <si>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</si>
  <si>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</si>
  <si>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</si>
  <si>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</si>
  <si>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</si>
  <si>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</si>
  <si>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</si>
  <si>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</si>
  <si>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Муниципальные районы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</si>
  <si>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</si>
  <si>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</si>
  <si>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</si>
  <si>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</si>
  <si>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</si>
  <si>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</si>
  <si>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</si>
  <si>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</si>
  <si>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</si>
  <si>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</si>
  <si>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</si>
  <si>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</si>
  <si>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</si>
  <si>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</si>
  <si>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</si>
  <si>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</si>
  <si>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</si>
  <si>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</si>
  <si>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</si>
  <si>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</si>
  <si>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</si>
  <si>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</si>
  <si>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</si>
  <si>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</si>
  <si>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</si>
  <si>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</si>
  <si>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</si>
  <si>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</si>
  <si>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</si>
  <si>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</si>
  <si>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</si>
  <si>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</si>
  <si>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</si>
  <si>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</si>
  <si>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</si>
  <si>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</si>
  <si>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</si>
  <si>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</si>
  <si>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</si>
  <si>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</si>
  <si>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</si>
  <si>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</si>
  <si>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</si>
  <si>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муниципальный район</t>
  </si>
  <si>
    <t>Общий зачет (место)</t>
  </si>
  <si>
    <r>
      <t xml:space="preserve">Количество школ РДШ реализующих информационную кампанию от общего кол-ва школ РДШ 
</t>
    </r>
    <r>
      <rPr>
        <sz val="11"/>
        <rFont val="Calibri"/>
        <family val="2"/>
        <charset val="204"/>
        <scheme val="minor"/>
      </rPr>
      <t>(</t>
    </r>
    <r>
      <rPr>
        <b/>
        <sz val="11"/>
        <rFont val="Calibri"/>
        <family val="2"/>
        <charset val="204"/>
        <scheme val="minor"/>
      </rPr>
      <t>1. Н</t>
    </r>
    <r>
      <rPr>
        <b/>
        <sz val="11"/>
        <color theme="1"/>
        <rFont val="Calibri"/>
        <family val="2"/>
        <charset val="204"/>
        <scheme val="minor"/>
      </rPr>
      <t>аличие информационного стенда РДШ
2. Визульное сопровождение (Трансляция роликов, размещение плакатов)</t>
    </r>
    <r>
      <rPr>
        <sz val="11"/>
        <color theme="1"/>
        <rFont val="Calibri"/>
        <family val="2"/>
        <scheme val="minor"/>
      </rPr>
      <t>)</t>
    </r>
  </si>
  <si>
    <t xml:space="preserve">Проведение Дней единых действий согласно плану регионального отедения РДШ, плану Общероссийской общественно-государственной детско-юношеской организации
«Российское движение школьников» и ФГБУ «Росдетцентр»
</t>
  </si>
  <si>
    <t>Определен муниципальный куратор РДШ (Заверен письмом директора МЦ) - 10 баллов</t>
  </si>
  <si>
    <t>Ачинск</t>
  </si>
  <si>
    <t>2796/232 (3028)</t>
  </si>
  <si>
    <t>Участники 3245, активисты 277 (3522)</t>
  </si>
  <si>
    <t>Боготол</t>
  </si>
  <si>
    <t>Участников 423, актвистов 100 (523)</t>
  </si>
  <si>
    <t>Участников 583, активистов 125 (708)</t>
  </si>
  <si>
    <t>Бородино</t>
  </si>
  <si>
    <t>Участников 313, активиство 44.(357)</t>
  </si>
  <si>
    <t>Дивногорск</t>
  </si>
  <si>
    <t>Участников 370, активистов 70.(440)</t>
  </si>
  <si>
    <t>участников - 470, активистов - 83 (сумма 553)</t>
  </si>
  <si>
    <t>Енисейск</t>
  </si>
  <si>
    <t>Участников 533,актвистов 231. (764)</t>
  </si>
  <si>
    <t>Канск</t>
  </si>
  <si>
    <t>участников 1568, активистов 192. (1760)</t>
  </si>
  <si>
    <t>Красноярск</t>
  </si>
  <si>
    <t>Участников 9759, активистов 1245</t>
  </si>
  <si>
    <t>участников - 9141, активистов - 611 (9751)</t>
  </si>
  <si>
    <t>Лесосибирск</t>
  </si>
  <si>
    <t>Участников 1708, активистов 398.</t>
  </si>
  <si>
    <t>Участников - 2155 акт- 452 (2607)</t>
  </si>
  <si>
    <t>Минусинск</t>
  </si>
  <si>
    <t>Участников 668, Активистов 243</t>
  </si>
  <si>
    <t>Участников - 712\Активистов - 364 (1076)</t>
  </si>
  <si>
    <t>Назарово</t>
  </si>
  <si>
    <t>Участников 361, активистов 102.(463)</t>
  </si>
  <si>
    <t>Участников 689 ,активистов 133 (831)</t>
  </si>
  <si>
    <t>Норильск</t>
  </si>
  <si>
    <t>Участников 1024, активистов 310.</t>
  </si>
  <si>
    <t>Сосновоборск</t>
  </si>
  <si>
    <t>Участников 317, активистов 87</t>
  </si>
  <si>
    <t>326/104 (430)</t>
  </si>
  <si>
    <t>Шарыпово</t>
  </si>
  <si>
    <t>Участников 477, активистов 102.</t>
  </si>
  <si>
    <t>705/123 (828)</t>
  </si>
  <si>
    <t>п. Солнечный</t>
  </si>
  <si>
    <t>участников 206, актвистов 52. (258)</t>
  </si>
  <si>
    <t>Прием в ряды участников - январь 2020</t>
  </si>
  <si>
    <t>Участников 80, актвистов 25. (105)</t>
  </si>
  <si>
    <t>у-80,а-25/105</t>
  </si>
  <si>
    <t>Железногорск</t>
  </si>
  <si>
    <t>Участников 578, активистов 136.(714)</t>
  </si>
  <si>
    <t>Участников 625, активистов 136 (761)</t>
  </si>
  <si>
    <t>Зеленогорск</t>
  </si>
  <si>
    <t>Участников 2127, активистов 867. (2994)</t>
  </si>
  <si>
    <t>Участников 2365, активистов 867. (3232)</t>
  </si>
  <si>
    <t>Участников 610, активистов 147 (757)</t>
  </si>
  <si>
    <t>Участников 615, активистов 147 (762)</t>
  </si>
  <si>
    <t>Участников 360, активистов 81. (441)</t>
  </si>
  <si>
    <t>Участников 893, активистов 194. (1087)</t>
  </si>
  <si>
    <t>участников 753, активистов 139 (892)</t>
  </si>
  <si>
    <t>Участников 251, актвистов 69.(320)</t>
  </si>
  <si>
    <t>Участников 312, активистов 69 (381)</t>
  </si>
  <si>
    <t>Участников 188, Активистов 49.(237)</t>
  </si>
  <si>
    <t>Участников</t>
  </si>
  <si>
    <t>Участников 149, активистов 11. (160)</t>
  </si>
  <si>
    <t>Участников 149, активистов 21 (170)</t>
  </si>
  <si>
    <t>Участников 1102, активистов 206.(1308)</t>
  </si>
  <si>
    <t>Участников 265, Активистов 36</t>
  </si>
  <si>
    <t>Участников 288. Активистов 36 (324)</t>
  </si>
  <si>
    <t>Участников 225, активистов 32.(257)</t>
  </si>
  <si>
    <t>Участников 497, актвиистов 23 (520)</t>
  </si>
  <si>
    <t>Участников 665, активистов 68. (733)</t>
  </si>
  <si>
    <t>Участников 468, актвистов 145. (613)</t>
  </si>
  <si>
    <t>Участников 189, активистов 61 (250)</t>
  </si>
  <si>
    <t>Участников 249, активистов 61 (310)</t>
  </si>
  <si>
    <t>участников 389, активистов 35 (424)</t>
  </si>
  <si>
    <t>Участников 255, активистов 33 (288)</t>
  </si>
  <si>
    <t>У (305), А (40), Общее (345)</t>
  </si>
  <si>
    <t>Участников 424, активистов 114.</t>
  </si>
  <si>
    <t>У (450), А (130), Общее (580)</t>
  </si>
  <si>
    <t>Участников 320, активистов 47. (367)</t>
  </si>
  <si>
    <t>Участников 445/Активистов 123 (568)</t>
  </si>
  <si>
    <t>У (260), А (38), Общее(298)</t>
  </si>
  <si>
    <t>Участников 346, ативистов 20. (366)</t>
  </si>
  <si>
    <t>Участников 159, активистов 79. (238)</t>
  </si>
  <si>
    <t>Участников 499,Активистов 64</t>
  </si>
  <si>
    <t>Участников 505, активистов 19, общее количество (505)</t>
  </si>
  <si>
    <t>Участников 370, активистов 36.</t>
  </si>
  <si>
    <t>Участников (387), активистов (46), общее количество (433)</t>
  </si>
  <si>
    <t>Участников 502, активистов 67. (569)</t>
  </si>
  <si>
    <t>Участников 650, активистов 84. (734)</t>
  </si>
  <si>
    <t>Участников 512, активистов 113 (625)</t>
  </si>
  <si>
    <t>Участников 350, активистов 8 (358)</t>
  </si>
  <si>
    <t>Участников 157, актвистов 50. (207)</t>
  </si>
  <si>
    <t>участников 197, активистов — 59. (256)</t>
  </si>
  <si>
    <t>Участников 499, Актвистов 211 (710)</t>
  </si>
  <si>
    <t>Участников 377, активистов 59</t>
  </si>
  <si>
    <t>участники 539, активисты - 72 (611)</t>
  </si>
  <si>
    <t>Участников 379, активистов 55. (434)</t>
  </si>
  <si>
    <t>Участников 365, активистов 53 (418)</t>
  </si>
  <si>
    <t>Участников 528, активистов 41. (569)</t>
  </si>
  <si>
    <t>Участников 670, 
активистов 51. (721)</t>
  </si>
  <si>
    <t>Участников 548, активистов 114 (662)</t>
  </si>
  <si>
    <t>Участников 427, активистов 32. (459)</t>
  </si>
  <si>
    <t>Участники 369, активистов 32 (всего 401)</t>
  </si>
  <si>
    <t>Участников 496, активистов 48. (544)</t>
  </si>
  <si>
    <t>Участников 723, активистов 137 (860)</t>
  </si>
  <si>
    <t>Участников 207, активистов 80. (287)</t>
  </si>
  <si>
    <t>Участников 100, активистов 13. (113)</t>
  </si>
  <si>
    <t>Участников 189, актвистов 7 (196)</t>
  </si>
  <si>
    <t>Участников 565, аквтивистов 148</t>
  </si>
  <si>
    <t>участников- 648; активистов - 160, всего 808</t>
  </si>
  <si>
    <t>Участников 304, активистов 109. (413)</t>
  </si>
  <si>
    <t>Участников 24, актвистов 0</t>
  </si>
  <si>
    <t>146/52 (198)</t>
  </si>
  <si>
    <t>Эвенкийский район</t>
  </si>
  <si>
    <t>Участников 74, активистов 48. (122)</t>
  </si>
  <si>
    <t>Участников 532, активстов 105. (637)</t>
  </si>
  <si>
    <t>Доля</t>
  </si>
  <si>
    <t>Балл</t>
  </si>
  <si>
    <t>Общее от Минобра</t>
  </si>
  <si>
    <t>Кол-во участников</t>
  </si>
  <si>
    <t>Общее</t>
  </si>
  <si>
    <t>МО</t>
  </si>
  <si>
    <t>Северо-енисейский район</t>
  </si>
  <si>
    <t xml:space="preserve">Пировский район </t>
  </si>
  <si>
    <t xml:space="preserve">П. Кедровый </t>
  </si>
  <si>
    <t>указан</t>
  </si>
  <si>
    <t>не указан</t>
  </si>
  <si>
    <t xml:space="preserve">указан </t>
  </si>
  <si>
    <t xml:space="preserve">Куратор в МО, указание в письме </t>
  </si>
  <si>
    <t>активистов</t>
  </si>
  <si>
    <t>Кол-во участников/</t>
  </si>
  <si>
    <t xml:space="preserve">Кол-во ОО реализующих РДШ в МО </t>
  </si>
  <si>
    <t>Общее кол-во обучающихся</t>
  </si>
  <si>
    <t>Общее кол-во образовательных организаций (далее - ОО)</t>
  </si>
  <si>
    <t xml:space="preserve">Муниципальное образование </t>
  </si>
  <si>
    <t>Первички</t>
  </si>
  <si>
    <t>А+У</t>
  </si>
  <si>
    <t>+</t>
  </si>
  <si>
    <t>Акция «Наследники Победы»</t>
  </si>
  <si>
    <t>Флешмоб «Мы все равно скажем спасибо»</t>
  </si>
  <si>
    <t>Акция «Дети Войны»</t>
  </si>
  <si>
    <t>Флешмоб «Сад Памяти дома»</t>
  </si>
  <si>
    <t>Онлайн «Классная встреча» с космонавтом</t>
  </si>
  <si>
    <t>Конкурс «Космические стихотворения»</t>
  </si>
  <si>
    <t>Акция «Кодекс РДШ»</t>
  </si>
  <si>
    <t>Челлендж «Мозаика атрибутики»</t>
  </si>
  <si>
    <t>Акция «Талисман РДШ»</t>
  </si>
  <si>
    <t>Акция «Видеоролик ко Дню детских организаций»</t>
  </si>
  <si>
    <t>Акция «Окна Победы»</t>
  </si>
  <si>
    <t>Акция «Счастье это…»</t>
  </si>
  <si>
    <t>Акция «Счастье с нами»</t>
  </si>
  <si>
    <t xml:space="preserve"> Акция «Счастье в облаках»</t>
  </si>
  <si>
    <t>Акция «Эко-арт-объект»</t>
  </si>
  <si>
    <t>Челлендж «Новая жизнь на подоконнике»</t>
  </si>
  <si>
    <t>Челлендж #ПакетСпакетами</t>
  </si>
  <si>
    <t>Региональная акция «О Героях былых времен…»</t>
  </si>
  <si>
    <t>Конкурс сценариев «Дети Герои Великой Отечественной войны»</t>
  </si>
  <si>
    <t>Акция «Армейский чемоданчик»</t>
  </si>
  <si>
    <t>Акция «Подари Книгу»</t>
  </si>
  <si>
    <t>Конкурс детских фоторабот в социальной сети «Инстаграм» «Мама – восьмое чудо света»</t>
  </si>
  <si>
    <t>Всероссийская акция историй «Мама может»</t>
  </si>
  <si>
    <t>Всероссийский конкурс рисунков: «Портрет в весенних тонах»</t>
  </si>
  <si>
    <t>Конкурсы и мероприятия согласно плану Общероссийской общественно-государственной детско-юношеской организации «Российское движение школьников» и ФГБУ «Росдетцентр»</t>
  </si>
  <si>
    <r>
      <rPr>
        <b/>
        <sz val="14"/>
        <color indexed="10"/>
        <rFont val="Arial Narrow"/>
        <family val="2"/>
        <charset val="204"/>
      </rPr>
      <t xml:space="preserve">«РОССИЙСКОЕ ДВИЖЕНИЕ ШКОЛЬНИКОВ КРАСНОЯРСКОГО КРАЯ»
РЕЙТИНГ МУНИЦИПАЛЬНЫХ ОБРАЗОВАНИЙ КРАСНОЯРСКОГО КРАЯ  в период с </t>
    </r>
    <r>
      <rPr>
        <b/>
        <sz val="14"/>
        <color rgb="FFFF0000"/>
        <rFont val="Arial Narrow"/>
        <family val="2"/>
        <charset val="204"/>
      </rPr>
      <t>31 мая 2020 по 31 декабря 2020</t>
    </r>
    <r>
      <rPr>
        <sz val="11"/>
        <color indexed="8"/>
        <rFont val="Arial Narrow"/>
        <family val="2"/>
        <charset val="204"/>
      </rPr>
      <t xml:space="preserve">
</t>
    </r>
    <r>
      <rPr>
        <b/>
        <sz val="12"/>
        <color indexed="12"/>
        <rFont val="Arial Narrow"/>
        <family val="2"/>
        <charset val="204"/>
      </rPr>
      <t>УЧРЕЖДЕНИЕ - ОПЕРАТОР: КГАУ «КРАЕВОЙ ДВОРЕЦ МОЛОДЕЖИ»
ДИРЕКТОР УЧРЕЖДЕНИЯ - ОПЕРАТОРА: ГАНЦЕЛЕВИЧ АНДРЕЙ МАРКОВИЧ, Тел.: 8 (391) 260-78-78; E-mail: kraskdm@mail.ru
ОТВЕТСТВЕННЫЙ СОТРУДНИК: СВИРИДОВ ЕВГЕНИЙ АЛЕКСАНДРОВИЧ, Тел.: 8 (391) 260–84–44 ; E-mail: sea.rdsh@yandex.ru</t>
    </r>
  </si>
  <si>
    <t>При равенстве итоговой суммы баллов и задвоении мест применяются генеральные критерии оценки по наибольшему значению показателя:</t>
  </si>
  <si>
    <t>* Генеральный критерий 1 уровня 
Конкурсы и мероприятия согласно плану Общероссийской общественно-государственной детско-юношеской организации
«Российское движение школьников» и ФГБУ «Росдетцентр»</t>
  </si>
  <si>
    <t>** Генеральный критерий 2 уровня
Конкурсы и мероприятия согласно плану регионального отделения РДШ</t>
  </si>
  <si>
    <t xml:space="preserve">*** Генеральный критерий 3 уровня
Мероприятия муниципального отделения по системе электронной отчетности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</si>
</sst>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04"/>
    </font>
    <font>
      <b/>
      <sz val="14"/>
      <color indexed="10"/>
      <name val="Arial Narrow"/>
      <family val="2"/>
      <charset val="204"/>
    </font>
    <font>
      <b/>
      <sz val="12"/>
      <color indexed="12"/>
      <name val="Arial Narrow"/>
      <family val="2"/>
      <charset val="204"/>
    </font>
    <font>
      <sz val="8"/>
      <name val="Calibri"/>
      <family val="2"/>
    </font>
    <font>
      <b/>
      <sz val="14"/>
      <color rgb="FFFF000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A8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6" fillId="8" borderId="3" applyNumberFormat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13" fillId="4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right" wrapText="1"/>
    </xf>
    <xf numFmtId="2" fontId="0" fillId="0" borderId="1" xfId="0" applyNumberFormat="1" applyBorder="1"/>
    <xf numFmtId="0" fontId="15" fillId="5" borderId="1" xfId="0" applyFont="1" applyFill="1" applyBorder="1" applyAlignment="1">
      <alignment wrapText="1"/>
    </xf>
    <xf numFmtId="0" fontId="14" fillId="6" borderId="1" xfId="0" applyFont="1" applyFill="1" applyBorder="1" applyAlignment="1">
      <alignment wrapText="1"/>
    </xf>
    <xf numFmtId="0" fontId="14" fillId="7" borderId="1" xfId="0" applyFont="1" applyFill="1" applyBorder="1" applyAlignment="1">
      <alignment wrapText="1"/>
    </xf>
    <xf numFmtId="3" fontId="14" fillId="0" borderId="1" xfId="0" applyNumberFormat="1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textRotation="90" wrapText="1"/>
    </xf>
    <xf numFmtId="0" fontId="0" fillId="2" borderId="1" xfId="0" applyNumberFormat="1" applyFill="1" applyBorder="1" applyAlignment="1">
      <alignment horizontal="center" textRotation="90" wrapText="1"/>
    </xf>
    <xf numFmtId="0" fontId="9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6" fillId="8" borderId="3" xfId="2"/>
    <xf numFmtId="0" fontId="18" fillId="8" borderId="3" xfId="2" applyFont="1" applyAlignment="1">
      <alignment wrapText="1"/>
    </xf>
    <xf numFmtId="0" fontId="16" fillId="10" borderId="3" xfId="2" applyFill="1"/>
    <xf numFmtId="0" fontId="18" fillId="10" borderId="3" xfId="2" applyFont="1" applyFill="1" applyAlignment="1">
      <alignment wrapText="1"/>
    </xf>
    <xf numFmtId="0" fontId="16" fillId="9" borderId="3" xfId="2" applyFill="1"/>
    <xf numFmtId="0" fontId="18" fillId="9" borderId="3" xfId="2" applyFont="1" applyFill="1" applyAlignment="1">
      <alignment wrapText="1"/>
    </xf>
    <xf numFmtId="3" fontId="16" fillId="8" borderId="3" xfId="2" applyNumberFormat="1"/>
    <xf numFmtId="0" fontId="19" fillId="11" borderId="4" xfId="0" applyFont="1" applyFill="1" applyBorder="1" applyAlignment="1">
      <alignment wrapText="1"/>
    </xf>
    <xf numFmtId="0" fontId="19" fillId="11" borderId="4" xfId="0" applyFont="1" applyFill="1" applyBorder="1"/>
    <xf numFmtId="0" fontId="19" fillId="11" borderId="5" xfId="0" applyFont="1" applyFill="1" applyBorder="1" applyAlignment="1">
      <alignment wrapText="1"/>
    </xf>
    <xf numFmtId="0" fontId="16" fillId="8" borderId="0" xfId="2" applyBorder="1"/>
    <xf numFmtId="0" fontId="16" fillId="0" borderId="1" xfId="2" applyFill="1" applyBorder="1" applyAlignment="1">
      <alignment horizontal="center" vertical="center"/>
    </xf>
    <xf numFmtId="0" fontId="16" fillId="0" borderId="1" xfId="2" applyFill="1" applyBorder="1" applyAlignment="1">
      <alignment horizontal="center"/>
    </xf>
    <xf numFmtId="0" fontId="0" fillId="0" borderId="0" xfId="0" applyFill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/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/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10" fillId="0" borderId="1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textRotation="90" wrapText="1"/>
    </xf>
    <xf numFmtId="0" fontId="0" fillId="12" borderId="1" xfId="0" applyNumberFormat="1" applyFill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12" borderId="1" xfId="0" applyNumberForma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0" fillId="1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Вывод" xfId="2" builtinId="21"/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B2B2B2"/>
      <color rgb="FFC0C0C0"/>
      <color rgb="FF0000FF"/>
      <color rgb="FF777777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rskstate.ru/msu/terdel/0/doc/53" TargetMode="External"/><Relationship Id="rId18" Type="http://schemas.openxmlformats.org/officeDocument/2006/relationships/hyperlink" Target="http://www.krskstate.ru/msu/terdel/0/doc/12" TargetMode="External"/><Relationship Id="rId26" Type="http://schemas.openxmlformats.org/officeDocument/2006/relationships/hyperlink" Target="http://www.krskstate.ru/msu/terdel/0/doc/9" TargetMode="External"/><Relationship Id="rId39" Type="http://schemas.openxmlformats.org/officeDocument/2006/relationships/hyperlink" Target="http://www.krskstate.ru/msu/terdel/0/doc/37" TargetMode="External"/><Relationship Id="rId21" Type="http://schemas.openxmlformats.org/officeDocument/2006/relationships/hyperlink" Target="http://www.krskstate.ru/msu/terdel/0/doc/34" TargetMode="External"/><Relationship Id="rId34" Type="http://schemas.openxmlformats.org/officeDocument/2006/relationships/hyperlink" Target="http://www.krskstate.ru/msu/terdel/0/doc/29" TargetMode="External"/><Relationship Id="rId42" Type="http://schemas.openxmlformats.org/officeDocument/2006/relationships/hyperlink" Target="http://www.krskstate.ru/msu/terdel/0/doc/33" TargetMode="External"/><Relationship Id="rId47" Type="http://schemas.openxmlformats.org/officeDocument/2006/relationships/hyperlink" Target="http://www.krskstate.ru/msu/terdel/0/doc/41" TargetMode="External"/><Relationship Id="rId50" Type="http://schemas.openxmlformats.org/officeDocument/2006/relationships/hyperlink" Target="http://www.krskstate.ru/msu/terdel/0/doc/26" TargetMode="External"/><Relationship Id="rId55" Type="http://schemas.openxmlformats.org/officeDocument/2006/relationships/hyperlink" Target="http://www.krskstate.ru/msu/terdel/0/doc/21" TargetMode="External"/><Relationship Id="rId7" Type="http://schemas.openxmlformats.org/officeDocument/2006/relationships/hyperlink" Target="http://www.krskstate.ru/msu/terdel/0/doc/2" TargetMode="External"/><Relationship Id="rId2" Type="http://schemas.openxmlformats.org/officeDocument/2006/relationships/hyperlink" Target="http://www.krskstate.ru/msu/terdel/0/doc/8" TargetMode="External"/><Relationship Id="rId16" Type="http://schemas.openxmlformats.org/officeDocument/2006/relationships/hyperlink" Target="http://www.krskstate.ru/msu/terdel/0/doc/62" TargetMode="External"/><Relationship Id="rId20" Type="http://schemas.openxmlformats.org/officeDocument/2006/relationships/hyperlink" Target="http://www.krskstate.ru/msu/terdel/0/doc/25" TargetMode="External"/><Relationship Id="rId29" Type="http://schemas.openxmlformats.org/officeDocument/2006/relationships/hyperlink" Target="http://www.krskstate.ru/msu/terdel/0/doc/55" TargetMode="External"/><Relationship Id="rId41" Type="http://schemas.openxmlformats.org/officeDocument/2006/relationships/hyperlink" Target="http://www.krskstate.ru/msu/terdel/0/doc/13" TargetMode="External"/><Relationship Id="rId54" Type="http://schemas.openxmlformats.org/officeDocument/2006/relationships/hyperlink" Target="http://www.krskstate.ru/msu/terdel/0/doc/48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www.krskstate.ru/msu/terdel/0/doc/51" TargetMode="External"/><Relationship Id="rId6" Type="http://schemas.openxmlformats.org/officeDocument/2006/relationships/hyperlink" Target="http://www.krskstate.ru/msu/terdel/0/doc/6" TargetMode="External"/><Relationship Id="rId11" Type="http://schemas.openxmlformats.org/officeDocument/2006/relationships/hyperlink" Target="http://www.krskstate.ru/msu/terdel/0/doc/11" TargetMode="External"/><Relationship Id="rId24" Type="http://schemas.openxmlformats.org/officeDocument/2006/relationships/hyperlink" Target="http://www.krskstate.ru/msu/terdel/0/doc/44" TargetMode="External"/><Relationship Id="rId32" Type="http://schemas.openxmlformats.org/officeDocument/2006/relationships/hyperlink" Target="http://www.krskstate.ru/msu/terdel/0/doc/18" TargetMode="External"/><Relationship Id="rId37" Type="http://schemas.openxmlformats.org/officeDocument/2006/relationships/hyperlink" Target="http://www.krskstate.ru/msu/terdel/0/doc/46" TargetMode="External"/><Relationship Id="rId40" Type="http://schemas.openxmlformats.org/officeDocument/2006/relationships/hyperlink" Target="http://www.krskstate.ru/msu/terdel/0/doc/27" TargetMode="External"/><Relationship Id="rId45" Type="http://schemas.openxmlformats.org/officeDocument/2006/relationships/hyperlink" Target="http://www.krskstate.ru/msu/terdel/0/doc/10" TargetMode="External"/><Relationship Id="rId53" Type="http://schemas.openxmlformats.org/officeDocument/2006/relationships/hyperlink" Target="http://www.krskstate.ru/msu/terdel/0/doc/58" TargetMode="External"/><Relationship Id="rId58" Type="http://schemas.openxmlformats.org/officeDocument/2006/relationships/hyperlink" Target="http://www.krskstate.ru/msu/terdel/0/doc/39" TargetMode="External"/><Relationship Id="rId5" Type="http://schemas.openxmlformats.org/officeDocument/2006/relationships/hyperlink" Target="http://www.krskstate.ru/msu/terdel/0/doc/7" TargetMode="External"/><Relationship Id="rId15" Type="http://schemas.openxmlformats.org/officeDocument/2006/relationships/hyperlink" Target="http://www.krskstate.ru/msu/terdel/0/doc/64" TargetMode="External"/><Relationship Id="rId23" Type="http://schemas.openxmlformats.org/officeDocument/2006/relationships/hyperlink" Target="http://www.krskstate.ru/msu/terdel/0/doc/15" TargetMode="External"/><Relationship Id="rId28" Type="http://schemas.openxmlformats.org/officeDocument/2006/relationships/hyperlink" Target="http://www.krskstate.ru/msu/terdel/0/doc/56" TargetMode="External"/><Relationship Id="rId36" Type="http://schemas.openxmlformats.org/officeDocument/2006/relationships/hyperlink" Target="http://www.krskstate.ru/msu/terdel/0/doc/45" TargetMode="External"/><Relationship Id="rId49" Type="http://schemas.openxmlformats.org/officeDocument/2006/relationships/hyperlink" Target="http://www.krskstate.ru/msu/terdel/0/doc/32" TargetMode="External"/><Relationship Id="rId57" Type="http://schemas.openxmlformats.org/officeDocument/2006/relationships/hyperlink" Target="http://www.krskstate.ru/msu/terdel/0/doc/35" TargetMode="External"/><Relationship Id="rId61" Type="http://schemas.openxmlformats.org/officeDocument/2006/relationships/hyperlink" Target="http://www.krskstate.ru/msu/terdel/0/doc/59" TargetMode="External"/><Relationship Id="rId10" Type="http://schemas.openxmlformats.org/officeDocument/2006/relationships/hyperlink" Target="http://www.krskstate.ru/msu/terdel/0/doc/50" TargetMode="External"/><Relationship Id="rId19" Type="http://schemas.openxmlformats.org/officeDocument/2006/relationships/hyperlink" Target="http://www.krskstate.ru/msu/terdel/0/doc/60" TargetMode="External"/><Relationship Id="rId31" Type="http://schemas.openxmlformats.org/officeDocument/2006/relationships/hyperlink" Target="http://www.krskstate.ru/msu/terdel/0/doc/36" TargetMode="External"/><Relationship Id="rId44" Type="http://schemas.openxmlformats.org/officeDocument/2006/relationships/hyperlink" Target="http://www.krskstate.ru/msu/terdel/0/doc/47" TargetMode="External"/><Relationship Id="rId52" Type="http://schemas.openxmlformats.org/officeDocument/2006/relationships/hyperlink" Target="http://www.krskstate.ru/msu/terdel/0/doc/38" TargetMode="External"/><Relationship Id="rId60" Type="http://schemas.openxmlformats.org/officeDocument/2006/relationships/hyperlink" Target="http://www.krskstate.ru/msu/terdel/0/doc/14" TargetMode="External"/><Relationship Id="rId4" Type="http://schemas.openxmlformats.org/officeDocument/2006/relationships/hyperlink" Target="http://www.krskstate.ru/msu/terdel/0/doc/22" TargetMode="External"/><Relationship Id="rId9" Type="http://schemas.openxmlformats.org/officeDocument/2006/relationships/hyperlink" Target="http://www.krskstate.ru/msu/terdel/0/doc/42" TargetMode="External"/><Relationship Id="rId14" Type="http://schemas.openxmlformats.org/officeDocument/2006/relationships/hyperlink" Target="http://www.krskstate.ru/msu/terdel/0/doc/63" TargetMode="External"/><Relationship Id="rId22" Type="http://schemas.openxmlformats.org/officeDocument/2006/relationships/hyperlink" Target="http://www.krskstate.ru/msu/terdel/0/doc/17" TargetMode="External"/><Relationship Id="rId27" Type="http://schemas.openxmlformats.org/officeDocument/2006/relationships/hyperlink" Target="http://www.krskstate.ru/msu/terdel/0/doc/20" TargetMode="External"/><Relationship Id="rId30" Type="http://schemas.openxmlformats.org/officeDocument/2006/relationships/hyperlink" Target="http://www.krskstate.ru/msu/terdel/0/doc/24" TargetMode="External"/><Relationship Id="rId35" Type="http://schemas.openxmlformats.org/officeDocument/2006/relationships/hyperlink" Target="http://www.krskstate.ru/msu/terdel/0/doc/30" TargetMode="External"/><Relationship Id="rId43" Type="http://schemas.openxmlformats.org/officeDocument/2006/relationships/hyperlink" Target="http://www.krskstate.ru/msu/terdel/0/doc/54" TargetMode="External"/><Relationship Id="rId48" Type="http://schemas.openxmlformats.org/officeDocument/2006/relationships/hyperlink" Target="http://www.krskstate.ru/msu/terdel/0/doc/19" TargetMode="External"/><Relationship Id="rId56" Type="http://schemas.openxmlformats.org/officeDocument/2006/relationships/hyperlink" Target="http://www.krskstate.ru/msu/terdel/0/doc/49" TargetMode="External"/><Relationship Id="rId8" Type="http://schemas.openxmlformats.org/officeDocument/2006/relationships/hyperlink" Target="http://www.krskstate.ru/msu/terdel/0/doc/52" TargetMode="External"/><Relationship Id="rId51" Type="http://schemas.openxmlformats.org/officeDocument/2006/relationships/hyperlink" Target="http://www.krskstate.ru/msu/terdel/0/doc/31" TargetMode="External"/><Relationship Id="rId3" Type="http://schemas.openxmlformats.org/officeDocument/2006/relationships/hyperlink" Target="http://www.krskstate.ru/msu/terdel/0/doc/4" TargetMode="External"/><Relationship Id="rId12" Type="http://schemas.openxmlformats.org/officeDocument/2006/relationships/hyperlink" Target="http://www.krskstate.ru/msu/terdel/0/doc/5" TargetMode="External"/><Relationship Id="rId17" Type="http://schemas.openxmlformats.org/officeDocument/2006/relationships/hyperlink" Target="http://www.krskstate.ru/msu/terdel/0/doc/61" TargetMode="External"/><Relationship Id="rId25" Type="http://schemas.openxmlformats.org/officeDocument/2006/relationships/hyperlink" Target="http://www.krskstate.ru/msu/terdel/0/doc/16" TargetMode="External"/><Relationship Id="rId33" Type="http://schemas.openxmlformats.org/officeDocument/2006/relationships/hyperlink" Target="http://www.krskstate.ru/msu/terdel/0/doc/40" TargetMode="External"/><Relationship Id="rId38" Type="http://schemas.openxmlformats.org/officeDocument/2006/relationships/hyperlink" Target="http://www.krskstate.ru/msu/terdel/0/doc/28" TargetMode="External"/><Relationship Id="rId46" Type="http://schemas.openxmlformats.org/officeDocument/2006/relationships/hyperlink" Target="http://www.krskstate.ru/msu/terdel/0/doc/23" TargetMode="External"/><Relationship Id="rId59" Type="http://schemas.openxmlformats.org/officeDocument/2006/relationships/hyperlink" Target="http://www.krskstate.ru/msu/terdel/0/doc/5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tabSelected="1" zoomScale="70" zoomScaleNormal="70" workbookViewId="0">
      <selection activeCell="A67" sqref="A67"/>
    </sheetView>
  </sheetViews>
  <sheetFormatPr defaultRowHeight="15" x14ac:dyDescent="0.25"/>
  <cols>
    <col min="1" max="1" width="3.140625" bestFit="1" customWidth="1"/>
    <col min="2" max="2" width="34" customWidth="1"/>
    <col min="3" max="3" width="9.5703125" customWidth="1"/>
    <col min="4" max="4" width="6.140625" customWidth="1"/>
    <col min="5" max="6" width="6.85546875" bestFit="1" customWidth="1"/>
    <col min="7" max="7" width="28.140625" bestFit="1" customWidth="1"/>
    <col min="8" max="8" width="41.140625" bestFit="1" customWidth="1"/>
    <col min="9" max="10" width="6" customWidth="1"/>
    <col min="11" max="11" width="6.7109375" customWidth="1"/>
    <col min="12" max="12" width="8.42578125" customWidth="1"/>
    <col min="13" max="13" width="15.85546875" customWidth="1"/>
    <col min="14" max="14" width="41.7109375" bestFit="1" customWidth="1"/>
    <col min="15" max="15" width="31.7109375" bestFit="1" customWidth="1"/>
    <col min="16" max="16" width="43.7109375" customWidth="1"/>
    <col min="17" max="17" width="31.7109375" customWidth="1"/>
    <col min="18" max="18" width="8.85546875" customWidth="1"/>
    <col min="19" max="19" width="7.42578125" customWidth="1"/>
  </cols>
  <sheetData>
    <row r="1" spans="1:20" ht="96" customHeight="1" x14ac:dyDescent="0.3">
      <c r="A1" s="68" t="s">
        <v>249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60" x14ac:dyDescent="0.25">
      <c r="A2" s="70" t="s">
        <v>0</v>
      </c>
      <c r="B2" s="69" t="s">
        <v>7</v>
      </c>
      <c r="C2" s="69" t="s">
        <v>8</v>
      </c>
      <c r="D2" s="69"/>
      <c r="E2" s="69"/>
      <c r="F2" s="69"/>
      <c r="G2" s="69"/>
      <c r="H2" s="69"/>
      <c r="I2" s="69"/>
      <c r="J2" s="69"/>
      <c r="K2" s="69"/>
      <c r="L2" s="69"/>
      <c r="M2" s="69" t="s">
        <v>15</v>
      </c>
      <c r="N2" s="69"/>
      <c r="O2" s="55" t="s">
        <v>17</v>
      </c>
      <c r="P2" s="69" t="s">
        <v>21</v>
      </c>
      <c r="Q2" s="69"/>
      <c r="R2" s="69" t="s">
        <v>19</v>
      </c>
      <c r="S2" s="69" t="s">
        <v>20</v>
      </c>
      <c r="T2" s="67" t="s">
        <v>89</v>
      </c>
    </row>
    <row r="3" spans="1:20" ht="120" x14ac:dyDescent="0.25">
      <c r="A3" s="70"/>
      <c r="B3" s="69"/>
      <c r="C3" s="69" t="s">
        <v>6</v>
      </c>
      <c r="D3" s="69"/>
      <c r="E3" s="69"/>
      <c r="F3" s="69"/>
      <c r="G3" s="55" t="s">
        <v>28</v>
      </c>
      <c r="H3" s="55" t="s">
        <v>29</v>
      </c>
      <c r="I3" s="69" t="s">
        <v>11</v>
      </c>
      <c r="J3" s="69"/>
      <c r="K3" s="69"/>
      <c r="L3" s="69"/>
      <c r="M3" s="55" t="s">
        <v>16</v>
      </c>
      <c r="N3" s="55" t="s">
        <v>91</v>
      </c>
      <c r="O3" s="55" t="s">
        <v>248</v>
      </c>
      <c r="P3" s="55" t="s">
        <v>90</v>
      </c>
      <c r="Q3" s="55" t="s">
        <v>22</v>
      </c>
      <c r="R3" s="69"/>
      <c r="S3" s="69"/>
      <c r="T3" s="67"/>
    </row>
    <row r="4" spans="1:20" ht="336.75" x14ac:dyDescent="0.25">
      <c r="A4" s="70"/>
      <c r="B4" s="69"/>
      <c r="C4" s="56" t="s">
        <v>9</v>
      </c>
      <c r="D4" s="56" t="s">
        <v>14</v>
      </c>
      <c r="E4" s="56" t="s">
        <v>10</v>
      </c>
      <c r="F4" s="56" t="s">
        <v>92</v>
      </c>
      <c r="G4" s="57" t="s">
        <v>23</v>
      </c>
      <c r="H4" s="57" t="s">
        <v>23</v>
      </c>
      <c r="I4" s="57" t="s">
        <v>1</v>
      </c>
      <c r="J4" s="57" t="s">
        <v>12</v>
      </c>
      <c r="K4" s="57" t="s">
        <v>13</v>
      </c>
      <c r="L4" s="57" t="s">
        <v>25</v>
      </c>
      <c r="M4" s="57" t="s">
        <v>24</v>
      </c>
      <c r="N4" s="57" t="s">
        <v>18</v>
      </c>
      <c r="O4" s="57" t="s">
        <v>27</v>
      </c>
      <c r="P4" s="57" t="s">
        <v>23</v>
      </c>
      <c r="Q4" s="57" t="s">
        <v>26</v>
      </c>
      <c r="R4" s="69"/>
      <c r="S4" s="69"/>
      <c r="T4" s="67"/>
    </row>
    <row r="5" spans="1:20" x14ac:dyDescent="0.25">
      <c r="A5" s="19"/>
      <c r="B5" s="20" t="s">
        <v>30</v>
      </c>
      <c r="C5" s="21"/>
      <c r="D5" s="21"/>
      <c r="E5" s="21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19"/>
      <c r="S5" s="19"/>
      <c r="T5" s="4"/>
    </row>
    <row r="6" spans="1:20" x14ac:dyDescent="0.25">
      <c r="A6" s="58">
        <v>1</v>
      </c>
      <c r="B6" s="59" t="s">
        <v>39</v>
      </c>
      <c r="C6" s="58">
        <v>10</v>
      </c>
      <c r="D6" s="58">
        <v>40</v>
      </c>
      <c r="E6" s="60">
        <v>40</v>
      </c>
      <c r="F6" s="60">
        <v>10</v>
      </c>
      <c r="G6" s="61">
        <v>40</v>
      </c>
      <c r="H6" s="58">
        <v>10</v>
      </c>
      <c r="I6" s="60">
        <v>60</v>
      </c>
      <c r="J6" s="60">
        <v>0</v>
      </c>
      <c r="K6" s="60">
        <v>0</v>
      </c>
      <c r="L6" s="60">
        <v>0</v>
      </c>
      <c r="M6" s="60">
        <v>100</v>
      </c>
      <c r="N6" s="60">
        <v>6</v>
      </c>
      <c r="O6" s="60">
        <v>20</v>
      </c>
      <c r="P6" s="60">
        <v>40</v>
      </c>
      <c r="Q6" s="58">
        <v>20</v>
      </c>
      <c r="R6" s="58">
        <f t="shared" ref="R6:R22" si="0">SUM(C6:Q6)</f>
        <v>396</v>
      </c>
      <c r="S6" s="60">
        <f t="shared" ref="S6:S22" si="1">RANK(R6,$R$6:$R$22,0)</f>
        <v>1</v>
      </c>
      <c r="T6" s="60">
        <f>RANK(R6,$R$6:$R$67,0)</f>
        <v>1</v>
      </c>
    </row>
    <row r="7" spans="1:20" x14ac:dyDescent="0.25">
      <c r="A7" s="58">
        <v>2</v>
      </c>
      <c r="B7" s="59" t="s">
        <v>37</v>
      </c>
      <c r="C7" s="58">
        <v>10</v>
      </c>
      <c r="D7" s="58">
        <v>40</v>
      </c>
      <c r="E7" s="60">
        <v>0</v>
      </c>
      <c r="F7" s="60">
        <v>10</v>
      </c>
      <c r="G7" s="61">
        <v>20</v>
      </c>
      <c r="H7" s="58">
        <v>10</v>
      </c>
      <c r="I7" s="60">
        <v>27</v>
      </c>
      <c r="J7" s="60">
        <v>0</v>
      </c>
      <c r="K7" s="60">
        <v>30</v>
      </c>
      <c r="L7" s="60">
        <v>0</v>
      </c>
      <c r="M7" s="60">
        <v>130</v>
      </c>
      <c r="N7" s="60">
        <v>12</v>
      </c>
      <c r="O7" s="60">
        <v>50</v>
      </c>
      <c r="P7" s="60">
        <v>40</v>
      </c>
      <c r="Q7" s="58">
        <v>15</v>
      </c>
      <c r="R7" s="58">
        <f t="shared" si="0"/>
        <v>394</v>
      </c>
      <c r="S7" s="60">
        <f t="shared" si="1"/>
        <v>2</v>
      </c>
      <c r="T7" s="60">
        <f>RANK(R7,$R$6:$R$67,0)</f>
        <v>2</v>
      </c>
    </row>
    <row r="8" spans="1:20" x14ac:dyDescent="0.25">
      <c r="A8" s="58">
        <v>3</v>
      </c>
      <c r="B8" s="59" t="s">
        <v>41</v>
      </c>
      <c r="C8" s="58">
        <v>10</v>
      </c>
      <c r="D8" s="58">
        <v>40</v>
      </c>
      <c r="E8" s="60">
        <v>0</v>
      </c>
      <c r="F8" s="60">
        <v>10</v>
      </c>
      <c r="G8" s="61">
        <v>40</v>
      </c>
      <c r="H8" s="58">
        <v>10</v>
      </c>
      <c r="I8" s="60">
        <v>6</v>
      </c>
      <c r="J8" s="60">
        <v>0</v>
      </c>
      <c r="K8" s="60">
        <v>0</v>
      </c>
      <c r="L8" s="60">
        <v>40</v>
      </c>
      <c r="M8" s="60">
        <v>110</v>
      </c>
      <c r="N8" s="60">
        <v>3</v>
      </c>
      <c r="O8" s="60">
        <v>50</v>
      </c>
      <c r="P8" s="60">
        <v>40</v>
      </c>
      <c r="Q8" s="58">
        <v>15</v>
      </c>
      <c r="R8" s="58">
        <f t="shared" si="0"/>
        <v>374</v>
      </c>
      <c r="S8" s="60">
        <f t="shared" si="1"/>
        <v>3</v>
      </c>
      <c r="T8" s="60">
        <f>RANK(R8,$R$6:$R$67,0)</f>
        <v>4</v>
      </c>
    </row>
    <row r="9" spans="1:20" x14ac:dyDescent="0.25">
      <c r="A9" s="2">
        <v>4</v>
      </c>
      <c r="B9" s="52" t="s">
        <v>38</v>
      </c>
      <c r="C9" s="2">
        <v>10</v>
      </c>
      <c r="D9" s="2">
        <v>40</v>
      </c>
      <c r="E9" s="24">
        <v>40</v>
      </c>
      <c r="F9" s="24">
        <v>10</v>
      </c>
      <c r="G9" s="38">
        <v>40</v>
      </c>
      <c r="H9" s="2">
        <v>10</v>
      </c>
      <c r="I9" s="24">
        <v>0</v>
      </c>
      <c r="J9" s="24">
        <v>0</v>
      </c>
      <c r="K9" s="24">
        <v>0</v>
      </c>
      <c r="L9" s="24">
        <v>0</v>
      </c>
      <c r="M9" s="24">
        <v>100</v>
      </c>
      <c r="N9" s="24">
        <v>3</v>
      </c>
      <c r="O9" s="24">
        <v>30</v>
      </c>
      <c r="P9" s="24">
        <v>40</v>
      </c>
      <c r="Q9" s="2">
        <v>5</v>
      </c>
      <c r="R9" s="2">
        <f t="shared" si="0"/>
        <v>328</v>
      </c>
      <c r="S9" s="24">
        <f t="shared" si="1"/>
        <v>4</v>
      </c>
      <c r="T9" s="53">
        <f>RANK(R9,$R$6:$R$67,0)</f>
        <v>9</v>
      </c>
    </row>
    <row r="10" spans="1:20" x14ac:dyDescent="0.25">
      <c r="A10" s="2">
        <v>5</v>
      </c>
      <c r="B10" s="52" t="s">
        <v>35</v>
      </c>
      <c r="C10" s="2">
        <v>10</v>
      </c>
      <c r="D10" s="2">
        <v>40</v>
      </c>
      <c r="E10" s="24">
        <v>40</v>
      </c>
      <c r="F10" s="24">
        <v>10</v>
      </c>
      <c r="G10" s="38">
        <v>40</v>
      </c>
      <c r="H10" s="2">
        <v>10</v>
      </c>
      <c r="I10" s="24">
        <v>0</v>
      </c>
      <c r="J10" s="24">
        <v>0</v>
      </c>
      <c r="K10" s="24">
        <v>0</v>
      </c>
      <c r="L10" s="24">
        <v>0</v>
      </c>
      <c r="M10" s="24">
        <v>80</v>
      </c>
      <c r="N10" s="24">
        <v>3</v>
      </c>
      <c r="O10" s="24">
        <v>10</v>
      </c>
      <c r="P10" s="24">
        <v>40</v>
      </c>
      <c r="Q10" s="2">
        <v>5</v>
      </c>
      <c r="R10" s="2">
        <f t="shared" si="0"/>
        <v>288</v>
      </c>
      <c r="S10" s="24">
        <f t="shared" si="1"/>
        <v>5</v>
      </c>
      <c r="T10" s="53">
        <f>RANK(R10,$R$6:$R$67,0)</f>
        <v>16</v>
      </c>
    </row>
    <row r="11" spans="1:20" x14ac:dyDescent="0.25">
      <c r="A11" s="2">
        <v>6</v>
      </c>
      <c r="B11" s="52" t="s">
        <v>43</v>
      </c>
      <c r="C11" s="2">
        <v>0</v>
      </c>
      <c r="D11" s="2">
        <v>40</v>
      </c>
      <c r="E11" s="24">
        <v>40</v>
      </c>
      <c r="F11" s="24">
        <v>10</v>
      </c>
      <c r="G11" s="38">
        <v>40</v>
      </c>
      <c r="H11" s="2">
        <v>20</v>
      </c>
      <c r="I11" s="24">
        <v>0</v>
      </c>
      <c r="J11" s="24">
        <v>0</v>
      </c>
      <c r="K11" s="24">
        <v>0</v>
      </c>
      <c r="L11" s="24">
        <v>40</v>
      </c>
      <c r="M11" s="24">
        <v>30</v>
      </c>
      <c r="N11" s="24">
        <v>3</v>
      </c>
      <c r="O11" s="24">
        <v>10</v>
      </c>
      <c r="P11" s="24">
        <v>40</v>
      </c>
      <c r="Q11" s="2">
        <v>5</v>
      </c>
      <c r="R11" s="2">
        <f t="shared" si="0"/>
        <v>278</v>
      </c>
      <c r="S11" s="24">
        <f t="shared" si="1"/>
        <v>6</v>
      </c>
      <c r="T11" s="53">
        <f>RANK(R11,$R$6:$R$67,0)</f>
        <v>18</v>
      </c>
    </row>
    <row r="12" spans="1:20" x14ac:dyDescent="0.25">
      <c r="A12" s="2">
        <v>7</v>
      </c>
      <c r="B12" s="52" t="s">
        <v>34</v>
      </c>
      <c r="C12" s="2">
        <v>0</v>
      </c>
      <c r="D12" s="2">
        <v>40</v>
      </c>
      <c r="E12" s="24">
        <v>0</v>
      </c>
      <c r="F12" s="24">
        <v>10</v>
      </c>
      <c r="G12" s="38">
        <v>40</v>
      </c>
      <c r="H12" s="2">
        <v>10</v>
      </c>
      <c r="I12" s="24">
        <v>9</v>
      </c>
      <c r="J12" s="24">
        <v>0</v>
      </c>
      <c r="K12" s="24">
        <v>30</v>
      </c>
      <c r="L12" s="24">
        <v>0</v>
      </c>
      <c r="M12" s="24">
        <v>20</v>
      </c>
      <c r="N12" s="24">
        <v>3</v>
      </c>
      <c r="O12" s="24">
        <v>70</v>
      </c>
      <c r="P12" s="24">
        <v>40</v>
      </c>
      <c r="Q12" s="2">
        <v>5</v>
      </c>
      <c r="R12" s="2">
        <f t="shared" si="0"/>
        <v>277</v>
      </c>
      <c r="S12" s="24">
        <f t="shared" si="1"/>
        <v>7</v>
      </c>
      <c r="T12" s="53">
        <f>RANK(R12,$R$6:$R$67,0)</f>
        <v>19</v>
      </c>
    </row>
    <row r="13" spans="1:20" x14ac:dyDescent="0.25">
      <c r="A13" s="2">
        <v>8</v>
      </c>
      <c r="B13" s="52" t="s">
        <v>36</v>
      </c>
      <c r="C13" s="2">
        <v>10</v>
      </c>
      <c r="D13" s="2">
        <v>40</v>
      </c>
      <c r="E13" s="24">
        <v>0</v>
      </c>
      <c r="F13" s="24">
        <v>10</v>
      </c>
      <c r="G13" s="38">
        <v>40</v>
      </c>
      <c r="H13" s="2">
        <v>10</v>
      </c>
      <c r="I13" s="24">
        <v>9</v>
      </c>
      <c r="J13" s="24">
        <v>0</v>
      </c>
      <c r="K13" s="24">
        <v>0</v>
      </c>
      <c r="L13" s="24">
        <v>40</v>
      </c>
      <c r="M13" s="24">
        <v>60</v>
      </c>
      <c r="N13" s="24">
        <v>3</v>
      </c>
      <c r="O13" s="24">
        <v>0</v>
      </c>
      <c r="P13" s="24">
        <v>40</v>
      </c>
      <c r="Q13" s="2">
        <v>10</v>
      </c>
      <c r="R13" s="2">
        <f t="shared" si="0"/>
        <v>272</v>
      </c>
      <c r="S13" s="24">
        <f t="shared" si="1"/>
        <v>8</v>
      </c>
      <c r="T13" s="53">
        <f>RANK(R13,$R$6:$R$67,0)</f>
        <v>20</v>
      </c>
    </row>
    <row r="14" spans="1:20" x14ac:dyDescent="0.25">
      <c r="A14" s="2">
        <v>9</v>
      </c>
      <c r="B14" s="52" t="s">
        <v>32</v>
      </c>
      <c r="C14" s="2">
        <v>0</v>
      </c>
      <c r="D14" s="2">
        <v>40</v>
      </c>
      <c r="E14" s="24">
        <v>0</v>
      </c>
      <c r="F14" s="24">
        <v>10</v>
      </c>
      <c r="G14" s="38">
        <v>40</v>
      </c>
      <c r="H14" s="2">
        <v>10</v>
      </c>
      <c r="I14" s="24">
        <v>6</v>
      </c>
      <c r="J14" s="24">
        <v>0</v>
      </c>
      <c r="K14" s="24">
        <v>30</v>
      </c>
      <c r="L14" s="24">
        <v>40</v>
      </c>
      <c r="M14" s="24">
        <v>20</v>
      </c>
      <c r="N14" s="24">
        <v>0</v>
      </c>
      <c r="O14" s="24">
        <v>10</v>
      </c>
      <c r="P14" s="24">
        <v>40</v>
      </c>
      <c r="Q14" s="2">
        <v>5</v>
      </c>
      <c r="R14" s="2">
        <f t="shared" si="0"/>
        <v>251</v>
      </c>
      <c r="S14" s="24">
        <f t="shared" si="1"/>
        <v>9</v>
      </c>
      <c r="T14" s="53">
        <f>RANK(R14,$R$6:$R$67,0)</f>
        <v>24</v>
      </c>
    </row>
    <row r="15" spans="1:20" x14ac:dyDescent="0.25">
      <c r="A15" s="2">
        <v>10</v>
      </c>
      <c r="B15" s="52" t="s">
        <v>33</v>
      </c>
      <c r="C15" s="2">
        <v>10</v>
      </c>
      <c r="D15" s="2">
        <v>40</v>
      </c>
      <c r="E15" s="24">
        <v>40</v>
      </c>
      <c r="F15" s="24">
        <v>10</v>
      </c>
      <c r="G15" s="38">
        <v>30</v>
      </c>
      <c r="H15" s="2">
        <v>10</v>
      </c>
      <c r="I15" s="24">
        <v>0</v>
      </c>
      <c r="J15" s="24">
        <v>0</v>
      </c>
      <c r="K15" s="24">
        <v>0</v>
      </c>
      <c r="L15" s="24">
        <v>40</v>
      </c>
      <c r="M15" s="24">
        <v>20</v>
      </c>
      <c r="N15" s="24">
        <v>0</v>
      </c>
      <c r="O15" s="24">
        <v>0</v>
      </c>
      <c r="P15" s="24">
        <v>40</v>
      </c>
      <c r="Q15" s="2">
        <v>10</v>
      </c>
      <c r="R15" s="2">
        <f t="shared" si="0"/>
        <v>250</v>
      </c>
      <c r="S15" s="24">
        <f t="shared" si="1"/>
        <v>10</v>
      </c>
      <c r="T15" s="53">
        <f>RANK(R15,$R$6:$R$67,0)</f>
        <v>25</v>
      </c>
    </row>
    <row r="16" spans="1:20" x14ac:dyDescent="0.25">
      <c r="A16" s="2">
        <v>11</v>
      </c>
      <c r="B16" s="52" t="s">
        <v>3</v>
      </c>
      <c r="C16" s="2">
        <v>10</v>
      </c>
      <c r="D16" s="2">
        <v>40</v>
      </c>
      <c r="E16" s="24">
        <v>40</v>
      </c>
      <c r="F16" s="24">
        <v>10</v>
      </c>
      <c r="G16" s="38">
        <v>30</v>
      </c>
      <c r="H16" s="2">
        <v>10</v>
      </c>
      <c r="I16" s="24">
        <v>0</v>
      </c>
      <c r="J16" s="24">
        <v>0</v>
      </c>
      <c r="K16" s="24">
        <v>0</v>
      </c>
      <c r="L16" s="24">
        <v>0</v>
      </c>
      <c r="M16" s="24">
        <v>50</v>
      </c>
      <c r="N16" s="24">
        <v>3</v>
      </c>
      <c r="O16" s="24">
        <v>10</v>
      </c>
      <c r="P16" s="24">
        <v>40</v>
      </c>
      <c r="Q16" s="2">
        <v>5</v>
      </c>
      <c r="R16" s="2">
        <f t="shared" si="0"/>
        <v>248</v>
      </c>
      <c r="S16" s="2">
        <f t="shared" si="1"/>
        <v>11</v>
      </c>
      <c r="T16" s="53">
        <f>RANK(R16,$R$6:$R$67,0)</f>
        <v>26</v>
      </c>
    </row>
    <row r="17" spans="1:20" x14ac:dyDescent="0.25">
      <c r="A17" s="2">
        <v>12</v>
      </c>
      <c r="B17" s="52" t="s">
        <v>40</v>
      </c>
      <c r="C17" s="2">
        <v>10</v>
      </c>
      <c r="D17" s="2">
        <v>40</v>
      </c>
      <c r="E17" s="24">
        <v>0</v>
      </c>
      <c r="F17" s="24">
        <v>10</v>
      </c>
      <c r="G17" s="38">
        <v>0</v>
      </c>
      <c r="H17" s="2">
        <v>10</v>
      </c>
      <c r="I17" s="24">
        <v>6</v>
      </c>
      <c r="J17" s="24">
        <v>0</v>
      </c>
      <c r="K17" s="24">
        <v>0</v>
      </c>
      <c r="L17" s="24">
        <v>40</v>
      </c>
      <c r="M17" s="24">
        <v>30</v>
      </c>
      <c r="N17" s="24">
        <v>3</v>
      </c>
      <c r="O17" s="24">
        <v>30</v>
      </c>
      <c r="P17" s="24">
        <v>40</v>
      </c>
      <c r="Q17" s="2">
        <v>20</v>
      </c>
      <c r="R17" s="2">
        <f t="shared" si="0"/>
        <v>239</v>
      </c>
      <c r="S17" s="2">
        <f t="shared" si="1"/>
        <v>12</v>
      </c>
      <c r="T17" s="53">
        <f>RANK(R17,$R$6:$R$67,0)</f>
        <v>28</v>
      </c>
    </row>
    <row r="18" spans="1:20" x14ac:dyDescent="0.25">
      <c r="A18" s="2">
        <v>13</v>
      </c>
      <c r="B18" s="52" t="s">
        <v>42</v>
      </c>
      <c r="C18" s="2">
        <v>10</v>
      </c>
      <c r="D18" s="2">
        <v>40</v>
      </c>
      <c r="E18" s="24">
        <v>40</v>
      </c>
      <c r="F18" s="24">
        <v>10</v>
      </c>
      <c r="G18" s="38">
        <v>40</v>
      </c>
      <c r="H18" s="2">
        <v>10</v>
      </c>
      <c r="I18" s="24">
        <v>3</v>
      </c>
      <c r="J18" s="24">
        <v>0</v>
      </c>
      <c r="K18" s="24">
        <v>0</v>
      </c>
      <c r="L18" s="24">
        <v>0</v>
      </c>
      <c r="M18" s="24">
        <v>20</v>
      </c>
      <c r="N18" s="24">
        <v>3</v>
      </c>
      <c r="O18" s="24">
        <v>10</v>
      </c>
      <c r="P18" s="24">
        <v>40</v>
      </c>
      <c r="Q18" s="2">
        <v>5</v>
      </c>
      <c r="R18" s="2">
        <f t="shared" si="0"/>
        <v>231</v>
      </c>
      <c r="S18" s="2">
        <f t="shared" si="1"/>
        <v>13</v>
      </c>
      <c r="T18" s="53">
        <f>RANK(R18,$R$6:$R$67,0)</f>
        <v>29</v>
      </c>
    </row>
    <row r="19" spans="1:20" x14ac:dyDescent="0.25">
      <c r="A19" s="2">
        <v>14</v>
      </c>
      <c r="B19" s="52" t="s">
        <v>2</v>
      </c>
      <c r="C19" s="2">
        <v>10</v>
      </c>
      <c r="D19" s="2">
        <v>40</v>
      </c>
      <c r="E19" s="24">
        <v>0</v>
      </c>
      <c r="F19" s="24">
        <v>10</v>
      </c>
      <c r="G19" s="38">
        <v>20</v>
      </c>
      <c r="H19" s="2">
        <v>10</v>
      </c>
      <c r="I19" s="24">
        <v>15</v>
      </c>
      <c r="J19" s="24">
        <v>0</v>
      </c>
      <c r="K19" s="24">
        <v>0</v>
      </c>
      <c r="L19" s="24">
        <v>0</v>
      </c>
      <c r="M19" s="24">
        <v>20</v>
      </c>
      <c r="N19" s="24">
        <v>3</v>
      </c>
      <c r="O19" s="24">
        <v>30</v>
      </c>
      <c r="P19" s="24">
        <v>40</v>
      </c>
      <c r="Q19" s="2">
        <v>20</v>
      </c>
      <c r="R19" s="2">
        <f t="shared" si="0"/>
        <v>218</v>
      </c>
      <c r="S19" s="2">
        <f t="shared" si="1"/>
        <v>14</v>
      </c>
      <c r="T19" s="53">
        <f>RANK(R19,$R$6:$R$67,0)</f>
        <v>32</v>
      </c>
    </row>
    <row r="20" spans="1:20" x14ac:dyDescent="0.25">
      <c r="A20" s="2">
        <v>15</v>
      </c>
      <c r="B20" s="54" t="s">
        <v>31</v>
      </c>
      <c r="C20" s="18">
        <v>0</v>
      </c>
      <c r="D20" s="18">
        <v>0</v>
      </c>
      <c r="E20" s="18">
        <v>0</v>
      </c>
      <c r="F20" s="18">
        <v>10</v>
      </c>
      <c r="G20" s="39">
        <v>40</v>
      </c>
      <c r="H20" s="18">
        <v>10</v>
      </c>
      <c r="I20" s="18">
        <v>0</v>
      </c>
      <c r="J20" s="18">
        <v>0</v>
      </c>
      <c r="K20" s="18">
        <v>0</v>
      </c>
      <c r="L20" s="18">
        <v>0</v>
      </c>
      <c r="M20" s="18">
        <v>20</v>
      </c>
      <c r="N20" s="18">
        <v>0</v>
      </c>
      <c r="O20" s="18">
        <v>60</v>
      </c>
      <c r="P20" s="18">
        <v>40</v>
      </c>
      <c r="Q20" s="18">
        <v>5</v>
      </c>
      <c r="R20" s="18">
        <f t="shared" si="0"/>
        <v>185</v>
      </c>
      <c r="S20" s="18">
        <f t="shared" si="1"/>
        <v>15</v>
      </c>
      <c r="T20" s="18">
        <f>RANK(R20,$R$6:$R$67,0)</f>
        <v>41</v>
      </c>
    </row>
    <row r="21" spans="1:20" x14ac:dyDescent="0.25">
      <c r="A21" s="2">
        <v>16</v>
      </c>
      <c r="B21" s="52" t="s">
        <v>4</v>
      </c>
      <c r="C21" s="2">
        <v>0</v>
      </c>
      <c r="D21" s="2">
        <v>40</v>
      </c>
      <c r="E21" s="24">
        <v>0</v>
      </c>
      <c r="F21" s="24">
        <v>10</v>
      </c>
      <c r="G21" s="38">
        <v>40</v>
      </c>
      <c r="H21" s="2">
        <v>10</v>
      </c>
      <c r="I21" s="24">
        <v>0</v>
      </c>
      <c r="J21" s="24">
        <v>0</v>
      </c>
      <c r="K21" s="24">
        <v>0</v>
      </c>
      <c r="L21" s="24">
        <v>0</v>
      </c>
      <c r="M21" s="24">
        <v>10</v>
      </c>
      <c r="N21" s="24">
        <v>0</v>
      </c>
      <c r="O21" s="24">
        <v>10</v>
      </c>
      <c r="P21" s="24">
        <v>40</v>
      </c>
      <c r="Q21" s="2">
        <v>5</v>
      </c>
      <c r="R21" s="2">
        <f t="shared" si="0"/>
        <v>165</v>
      </c>
      <c r="S21" s="2">
        <f t="shared" si="1"/>
        <v>16</v>
      </c>
      <c r="T21" s="53">
        <f>RANK(R21,$R$6:$R$67,0)</f>
        <v>49</v>
      </c>
    </row>
    <row r="22" spans="1:20" x14ac:dyDescent="0.25">
      <c r="A22" s="2">
        <v>17</v>
      </c>
      <c r="B22" s="52" t="s">
        <v>5</v>
      </c>
      <c r="C22" s="2">
        <v>10</v>
      </c>
      <c r="D22" s="2">
        <v>40</v>
      </c>
      <c r="E22" s="24">
        <v>0</v>
      </c>
      <c r="F22" s="24">
        <v>10</v>
      </c>
      <c r="G22" s="38">
        <v>0</v>
      </c>
      <c r="H22" s="2">
        <v>10</v>
      </c>
      <c r="I22" s="24">
        <v>0</v>
      </c>
      <c r="J22" s="24">
        <v>0</v>
      </c>
      <c r="K22" s="24">
        <v>0</v>
      </c>
      <c r="L22" s="24">
        <v>0</v>
      </c>
      <c r="M22" s="24">
        <v>10</v>
      </c>
      <c r="N22" s="24">
        <v>0</v>
      </c>
      <c r="O22" s="24">
        <v>0</v>
      </c>
      <c r="P22" s="24">
        <v>40</v>
      </c>
      <c r="Q22" s="2">
        <v>10</v>
      </c>
      <c r="R22" s="2">
        <f t="shared" si="0"/>
        <v>130</v>
      </c>
      <c r="S22" s="2">
        <f t="shared" si="1"/>
        <v>17</v>
      </c>
      <c r="T22" s="53">
        <f>RANK(R22,$R$6:$R$67,0)</f>
        <v>57</v>
      </c>
    </row>
    <row r="23" spans="1:20" x14ac:dyDescent="0.25">
      <c r="A23" s="3"/>
      <c r="B23" s="23" t="s">
        <v>44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5">
      <c r="A24" s="58">
        <v>1</v>
      </c>
      <c r="B24" s="59" t="s">
        <v>45</v>
      </c>
      <c r="C24" s="62">
        <v>10</v>
      </c>
      <c r="D24" s="58">
        <v>40</v>
      </c>
      <c r="E24" s="63">
        <v>0</v>
      </c>
      <c r="F24" s="60">
        <v>10</v>
      </c>
      <c r="G24" s="61">
        <v>20</v>
      </c>
      <c r="H24" s="58">
        <v>10</v>
      </c>
      <c r="I24" s="60">
        <v>45</v>
      </c>
      <c r="J24" s="60">
        <v>0</v>
      </c>
      <c r="K24" s="60">
        <v>0</v>
      </c>
      <c r="L24" s="60">
        <v>40</v>
      </c>
      <c r="M24" s="60">
        <v>100</v>
      </c>
      <c r="N24" s="60">
        <v>6</v>
      </c>
      <c r="O24" s="60">
        <v>40</v>
      </c>
      <c r="P24" s="60">
        <v>40</v>
      </c>
      <c r="Q24" s="58">
        <v>15</v>
      </c>
      <c r="R24" s="58">
        <f t="shared" ref="R24:R67" si="2">SUM(C24:Q24)</f>
        <v>376</v>
      </c>
      <c r="S24" s="60">
        <f>RANK(R24,$R$24:$R$67,0)</f>
        <v>1</v>
      </c>
      <c r="T24" s="60">
        <f>RANK(R24,$R$6:$R$67,0)</f>
        <v>3</v>
      </c>
    </row>
    <row r="25" spans="1:20" x14ac:dyDescent="0.25">
      <c r="A25" s="58">
        <v>2</v>
      </c>
      <c r="B25" s="59" t="s">
        <v>84</v>
      </c>
      <c r="C25" s="62">
        <v>10</v>
      </c>
      <c r="D25" s="58">
        <v>40</v>
      </c>
      <c r="E25" s="63">
        <v>40</v>
      </c>
      <c r="F25" s="60">
        <v>10</v>
      </c>
      <c r="G25" s="61">
        <v>40</v>
      </c>
      <c r="H25" s="60">
        <v>10</v>
      </c>
      <c r="I25" s="60">
        <v>3</v>
      </c>
      <c r="J25" s="60">
        <v>0</v>
      </c>
      <c r="K25" s="60">
        <v>0</v>
      </c>
      <c r="L25" s="60">
        <v>40</v>
      </c>
      <c r="M25" s="60">
        <v>30</v>
      </c>
      <c r="N25" s="60">
        <v>0</v>
      </c>
      <c r="O25" s="60">
        <v>100</v>
      </c>
      <c r="P25" s="60">
        <v>40</v>
      </c>
      <c r="Q25" s="58">
        <v>10</v>
      </c>
      <c r="R25" s="58">
        <f t="shared" si="2"/>
        <v>373</v>
      </c>
      <c r="S25" s="60">
        <f>RANK(R25,$R$24:$R$67,0)</f>
        <v>2</v>
      </c>
      <c r="T25" s="60">
        <f>RANK(R25,$R$6:$R$67,0)</f>
        <v>5</v>
      </c>
    </row>
    <row r="26" spans="1:20" x14ac:dyDescent="0.25">
      <c r="A26" s="58">
        <v>3</v>
      </c>
      <c r="B26" s="59" t="s">
        <v>85</v>
      </c>
      <c r="C26" s="62">
        <v>10</v>
      </c>
      <c r="D26" s="58">
        <v>40</v>
      </c>
      <c r="E26" s="63">
        <v>40</v>
      </c>
      <c r="F26" s="60">
        <v>10</v>
      </c>
      <c r="G26" s="61">
        <v>40</v>
      </c>
      <c r="H26" s="60">
        <v>10</v>
      </c>
      <c r="I26" s="60">
        <v>15</v>
      </c>
      <c r="J26" s="60">
        <v>0</v>
      </c>
      <c r="K26" s="60">
        <v>0</v>
      </c>
      <c r="L26" s="60">
        <v>40</v>
      </c>
      <c r="M26" s="60">
        <v>60</v>
      </c>
      <c r="N26" s="60">
        <v>9</v>
      </c>
      <c r="O26" s="60">
        <v>10</v>
      </c>
      <c r="P26" s="60">
        <v>40</v>
      </c>
      <c r="Q26" s="58">
        <v>15</v>
      </c>
      <c r="R26" s="58">
        <f t="shared" si="2"/>
        <v>339</v>
      </c>
      <c r="S26" s="60">
        <f>RANK(R26,$R$24:$R$67,0)</f>
        <v>3</v>
      </c>
      <c r="T26" s="60">
        <f>RANK(R26,$R$6:$R$67,0)</f>
        <v>6</v>
      </c>
    </row>
    <row r="27" spans="1:20" x14ac:dyDescent="0.25">
      <c r="A27" s="2">
        <v>4</v>
      </c>
      <c r="B27" s="48" t="s">
        <v>69</v>
      </c>
      <c r="C27" s="49">
        <v>10</v>
      </c>
      <c r="D27" s="24">
        <v>40</v>
      </c>
      <c r="E27" s="49">
        <v>40</v>
      </c>
      <c r="F27" s="24">
        <v>10</v>
      </c>
      <c r="G27" s="38">
        <v>40</v>
      </c>
      <c r="H27" s="24">
        <v>20</v>
      </c>
      <c r="I27" s="24">
        <v>81</v>
      </c>
      <c r="J27" s="24">
        <v>0</v>
      </c>
      <c r="K27" s="24">
        <v>0</v>
      </c>
      <c r="L27" s="24">
        <v>0</v>
      </c>
      <c r="M27" s="24">
        <v>20</v>
      </c>
      <c r="N27" s="24">
        <v>0</v>
      </c>
      <c r="O27" s="24">
        <v>20</v>
      </c>
      <c r="P27" s="24">
        <v>40</v>
      </c>
      <c r="Q27" s="24">
        <v>15</v>
      </c>
      <c r="R27" s="24">
        <f t="shared" si="2"/>
        <v>336</v>
      </c>
      <c r="S27" s="24">
        <f>RANK(R27,$R$24:$R$67,0)</f>
        <v>4</v>
      </c>
      <c r="T27" s="24">
        <f>RANK(R27,$R$6:$R$67,0)</f>
        <v>7</v>
      </c>
    </row>
    <row r="28" spans="1:20" x14ac:dyDescent="0.25">
      <c r="A28" s="2">
        <v>5</v>
      </c>
      <c r="B28" s="48" t="s">
        <v>76</v>
      </c>
      <c r="C28" s="49">
        <v>10</v>
      </c>
      <c r="D28" s="24">
        <v>40</v>
      </c>
      <c r="E28" s="49">
        <v>40</v>
      </c>
      <c r="F28" s="24">
        <v>10</v>
      </c>
      <c r="G28" s="38">
        <v>30</v>
      </c>
      <c r="H28" s="24">
        <v>10</v>
      </c>
      <c r="I28" s="24">
        <v>9</v>
      </c>
      <c r="J28" s="24">
        <v>0</v>
      </c>
      <c r="K28" s="24">
        <v>0</v>
      </c>
      <c r="L28" s="24">
        <v>40</v>
      </c>
      <c r="M28" s="24">
        <v>60</v>
      </c>
      <c r="N28" s="24">
        <v>3</v>
      </c>
      <c r="O28" s="24">
        <v>30</v>
      </c>
      <c r="P28" s="24">
        <v>40</v>
      </c>
      <c r="Q28" s="24">
        <v>10</v>
      </c>
      <c r="R28" s="24">
        <f t="shared" si="2"/>
        <v>332</v>
      </c>
      <c r="S28" s="24">
        <f>RANK(R28,$R$24:$R$67,0)</f>
        <v>5</v>
      </c>
      <c r="T28" s="24">
        <f>RANK(R28,$R$6:$R$67,0)</f>
        <v>8</v>
      </c>
    </row>
    <row r="29" spans="1:20" x14ac:dyDescent="0.25">
      <c r="A29" s="2">
        <v>6</v>
      </c>
      <c r="B29" s="48" t="s">
        <v>81</v>
      </c>
      <c r="C29" s="49">
        <v>10</v>
      </c>
      <c r="D29" s="24">
        <v>40</v>
      </c>
      <c r="E29" s="49">
        <v>40</v>
      </c>
      <c r="F29" s="24">
        <v>10</v>
      </c>
      <c r="G29" s="38">
        <v>40</v>
      </c>
      <c r="H29" s="24">
        <v>30</v>
      </c>
      <c r="I29" s="24">
        <v>36</v>
      </c>
      <c r="J29" s="24">
        <v>0</v>
      </c>
      <c r="K29" s="24">
        <v>0</v>
      </c>
      <c r="L29" s="24">
        <v>40</v>
      </c>
      <c r="M29" s="24">
        <v>20</v>
      </c>
      <c r="N29" s="24">
        <v>6</v>
      </c>
      <c r="O29" s="24">
        <v>10</v>
      </c>
      <c r="P29" s="24">
        <v>40</v>
      </c>
      <c r="Q29" s="24">
        <v>5</v>
      </c>
      <c r="R29" s="24">
        <f t="shared" si="2"/>
        <v>327</v>
      </c>
      <c r="S29" s="24">
        <f>RANK(R29,$R$24:$R$67,0)</f>
        <v>6</v>
      </c>
      <c r="T29" s="24">
        <f>RANK(R29,$R$6:$R$67,0)</f>
        <v>10</v>
      </c>
    </row>
    <row r="30" spans="1:20" x14ac:dyDescent="0.25">
      <c r="A30" s="2">
        <v>7</v>
      </c>
      <c r="B30" s="48" t="s">
        <v>62</v>
      </c>
      <c r="C30" s="49">
        <v>10</v>
      </c>
      <c r="D30" s="24">
        <v>40</v>
      </c>
      <c r="E30" s="49">
        <v>40</v>
      </c>
      <c r="F30" s="24">
        <v>10</v>
      </c>
      <c r="G30" s="38">
        <v>30</v>
      </c>
      <c r="H30" s="24">
        <v>20</v>
      </c>
      <c r="I30" s="24">
        <v>15</v>
      </c>
      <c r="J30" s="24">
        <v>0</v>
      </c>
      <c r="K30" s="24">
        <v>0</v>
      </c>
      <c r="L30" s="24">
        <v>40</v>
      </c>
      <c r="M30" s="24">
        <v>50</v>
      </c>
      <c r="N30" s="24">
        <v>6</v>
      </c>
      <c r="O30" s="24">
        <v>10</v>
      </c>
      <c r="P30" s="24">
        <v>40</v>
      </c>
      <c r="Q30" s="24">
        <v>15</v>
      </c>
      <c r="R30" s="24">
        <f t="shared" si="2"/>
        <v>326</v>
      </c>
      <c r="S30" s="24">
        <f>RANK(R30,$R$24:$R$67,0)</f>
        <v>7</v>
      </c>
      <c r="T30" s="24">
        <f>RANK(R30,$R$6:$R$67,0)</f>
        <v>11</v>
      </c>
    </row>
    <row r="31" spans="1:20" x14ac:dyDescent="0.25">
      <c r="A31" s="2">
        <v>8</v>
      </c>
      <c r="B31" s="50" t="s">
        <v>87</v>
      </c>
      <c r="C31" s="51">
        <v>10</v>
      </c>
      <c r="D31" s="2">
        <v>40</v>
      </c>
      <c r="E31" s="49">
        <v>40</v>
      </c>
      <c r="F31" s="24">
        <v>10</v>
      </c>
      <c r="G31" s="24">
        <v>40</v>
      </c>
      <c r="H31" s="24">
        <v>20</v>
      </c>
      <c r="I31" s="24">
        <v>9</v>
      </c>
      <c r="J31" s="24">
        <v>0</v>
      </c>
      <c r="K31" s="24">
        <v>30</v>
      </c>
      <c r="L31" s="24">
        <v>40</v>
      </c>
      <c r="M31" s="24">
        <v>30</v>
      </c>
      <c r="N31" s="24">
        <v>0</v>
      </c>
      <c r="O31" s="24">
        <v>10</v>
      </c>
      <c r="P31" s="24">
        <v>40</v>
      </c>
      <c r="Q31" s="2">
        <v>5</v>
      </c>
      <c r="R31" s="2">
        <f t="shared" si="2"/>
        <v>324</v>
      </c>
      <c r="S31" s="24">
        <f>RANK(R31,$R$24:$R$67,0)</f>
        <v>8</v>
      </c>
      <c r="T31" s="24">
        <f>RANK(R31,$R$6:$R$67,0)</f>
        <v>12</v>
      </c>
    </row>
    <row r="32" spans="1:20" x14ac:dyDescent="0.25">
      <c r="A32" s="2">
        <v>9</v>
      </c>
      <c r="B32" s="50" t="s">
        <v>86</v>
      </c>
      <c r="C32" s="51">
        <v>10</v>
      </c>
      <c r="D32" s="2">
        <v>40</v>
      </c>
      <c r="E32" s="49">
        <v>40</v>
      </c>
      <c r="F32" s="24">
        <v>10</v>
      </c>
      <c r="G32" s="38">
        <v>30</v>
      </c>
      <c r="H32" s="24">
        <v>10</v>
      </c>
      <c r="I32" s="24">
        <v>9</v>
      </c>
      <c r="J32" s="24">
        <v>0</v>
      </c>
      <c r="K32" s="24">
        <v>30</v>
      </c>
      <c r="L32" s="24">
        <v>0</v>
      </c>
      <c r="M32" s="24">
        <v>20</v>
      </c>
      <c r="N32" s="24">
        <v>3</v>
      </c>
      <c r="O32" s="24">
        <v>70</v>
      </c>
      <c r="P32" s="24">
        <v>40</v>
      </c>
      <c r="Q32" s="2">
        <v>10</v>
      </c>
      <c r="R32" s="2">
        <f t="shared" si="2"/>
        <v>322</v>
      </c>
      <c r="S32" s="24">
        <f>RANK(R32,$R$24:$R$67,0)</f>
        <v>9</v>
      </c>
      <c r="T32" s="24">
        <f>RANK(R32,$R$6:$R$67,0)</f>
        <v>13</v>
      </c>
    </row>
    <row r="33" spans="1:20" x14ac:dyDescent="0.25">
      <c r="A33" s="2">
        <v>10</v>
      </c>
      <c r="B33" s="48" t="s">
        <v>59</v>
      </c>
      <c r="C33" s="49">
        <v>10</v>
      </c>
      <c r="D33" s="24">
        <v>40</v>
      </c>
      <c r="E33" s="49">
        <v>0</v>
      </c>
      <c r="F33" s="24">
        <v>10</v>
      </c>
      <c r="G33" s="38">
        <v>20</v>
      </c>
      <c r="H33" s="24">
        <v>10</v>
      </c>
      <c r="I33" s="24">
        <v>48</v>
      </c>
      <c r="J33" s="24">
        <v>0</v>
      </c>
      <c r="K33" s="24">
        <v>0</v>
      </c>
      <c r="L33" s="24">
        <v>40</v>
      </c>
      <c r="M33" s="24">
        <v>40</v>
      </c>
      <c r="N33" s="24">
        <v>9</v>
      </c>
      <c r="O33" s="24">
        <v>10</v>
      </c>
      <c r="P33" s="24">
        <v>40</v>
      </c>
      <c r="Q33" s="24">
        <v>15</v>
      </c>
      <c r="R33" s="24">
        <f t="shared" si="2"/>
        <v>292</v>
      </c>
      <c r="S33" s="24">
        <f>RANK(R33,$R$24:$R$67,0)</f>
        <v>10</v>
      </c>
      <c r="T33" s="24">
        <f>RANK(R33,$R$6:$R$67,0)</f>
        <v>14</v>
      </c>
    </row>
    <row r="34" spans="1:20" x14ac:dyDescent="0.25">
      <c r="A34" s="2">
        <v>11</v>
      </c>
      <c r="B34" s="48" t="s">
        <v>71</v>
      </c>
      <c r="C34" s="49">
        <v>10</v>
      </c>
      <c r="D34" s="24">
        <v>40</v>
      </c>
      <c r="E34" s="49">
        <v>0</v>
      </c>
      <c r="F34" s="24">
        <v>10</v>
      </c>
      <c r="G34" s="38">
        <v>40</v>
      </c>
      <c r="H34" s="24">
        <v>10</v>
      </c>
      <c r="I34" s="24">
        <v>27</v>
      </c>
      <c r="J34" s="24">
        <v>0</v>
      </c>
      <c r="K34" s="24">
        <v>0</v>
      </c>
      <c r="L34" s="24">
        <v>0</v>
      </c>
      <c r="M34" s="24">
        <v>20</v>
      </c>
      <c r="N34" s="24">
        <v>9</v>
      </c>
      <c r="O34" s="24">
        <v>80</v>
      </c>
      <c r="P34" s="24">
        <v>40</v>
      </c>
      <c r="Q34" s="24">
        <v>5</v>
      </c>
      <c r="R34" s="24">
        <f t="shared" si="2"/>
        <v>291</v>
      </c>
      <c r="S34" s="24">
        <f>RANK(R34,$R$24:$R$67,0)</f>
        <v>11</v>
      </c>
      <c r="T34" s="24">
        <f>RANK(R34,$R$6:$R$67,0)</f>
        <v>15</v>
      </c>
    </row>
    <row r="35" spans="1:20" x14ac:dyDescent="0.25">
      <c r="A35" s="2">
        <v>12</v>
      </c>
      <c r="B35" s="48" t="s">
        <v>74</v>
      </c>
      <c r="C35" s="49">
        <v>10</v>
      </c>
      <c r="D35" s="24">
        <v>40</v>
      </c>
      <c r="E35" s="49">
        <v>40</v>
      </c>
      <c r="F35" s="24">
        <v>10</v>
      </c>
      <c r="G35" s="38">
        <v>40</v>
      </c>
      <c r="H35" s="24">
        <v>30</v>
      </c>
      <c r="I35" s="24">
        <v>9</v>
      </c>
      <c r="J35" s="24">
        <v>0</v>
      </c>
      <c r="K35" s="24">
        <v>0</v>
      </c>
      <c r="L35" s="24">
        <v>0</v>
      </c>
      <c r="M35" s="24">
        <v>20</v>
      </c>
      <c r="N35" s="24">
        <v>6</v>
      </c>
      <c r="O35" s="24">
        <v>20</v>
      </c>
      <c r="P35" s="24">
        <v>40</v>
      </c>
      <c r="Q35" s="24">
        <v>20</v>
      </c>
      <c r="R35" s="24">
        <f t="shared" si="2"/>
        <v>285</v>
      </c>
      <c r="S35" s="24">
        <f>RANK(R35,$R$24:$R$67,0)</f>
        <v>12</v>
      </c>
      <c r="T35" s="24">
        <f>RANK(R35,$R$6:$R$67,0)</f>
        <v>17</v>
      </c>
    </row>
    <row r="36" spans="1:20" x14ac:dyDescent="0.25">
      <c r="A36" s="2">
        <v>13</v>
      </c>
      <c r="B36" s="48" t="s">
        <v>77</v>
      </c>
      <c r="C36" s="49">
        <v>10</v>
      </c>
      <c r="D36" s="24">
        <v>40</v>
      </c>
      <c r="E36" s="49">
        <v>40</v>
      </c>
      <c r="F36" s="24">
        <v>10</v>
      </c>
      <c r="G36" s="38">
        <v>40</v>
      </c>
      <c r="H36" s="24">
        <v>10</v>
      </c>
      <c r="I36" s="24">
        <v>0</v>
      </c>
      <c r="J36" s="24">
        <v>0</v>
      </c>
      <c r="K36" s="24">
        <v>0</v>
      </c>
      <c r="L36" s="24">
        <v>0</v>
      </c>
      <c r="M36" s="24">
        <v>50</v>
      </c>
      <c r="N36" s="24">
        <v>6</v>
      </c>
      <c r="O36" s="24">
        <v>10</v>
      </c>
      <c r="P36" s="24">
        <v>40</v>
      </c>
      <c r="Q36" s="24">
        <v>15</v>
      </c>
      <c r="R36" s="24">
        <f t="shared" si="2"/>
        <v>271</v>
      </c>
      <c r="S36" s="24">
        <f>RANK(R36,$R$24:$R$67,0)</f>
        <v>13</v>
      </c>
      <c r="T36" s="24">
        <f>RANK(R36,$R$6:$R$67,0)</f>
        <v>21</v>
      </c>
    </row>
    <row r="37" spans="1:20" x14ac:dyDescent="0.25">
      <c r="A37" s="2">
        <v>14</v>
      </c>
      <c r="B37" s="48" t="s">
        <v>55</v>
      </c>
      <c r="C37" s="49">
        <v>10</v>
      </c>
      <c r="D37" s="24">
        <v>40</v>
      </c>
      <c r="E37" s="49">
        <v>40</v>
      </c>
      <c r="F37" s="24">
        <v>10</v>
      </c>
      <c r="G37" s="38">
        <v>20</v>
      </c>
      <c r="H37" s="24">
        <v>10</v>
      </c>
      <c r="I37" s="24">
        <v>48</v>
      </c>
      <c r="J37" s="24">
        <v>0</v>
      </c>
      <c r="K37" s="24">
        <v>0</v>
      </c>
      <c r="L37" s="24">
        <v>0</v>
      </c>
      <c r="M37" s="24">
        <v>30</v>
      </c>
      <c r="N37" s="24">
        <v>0</v>
      </c>
      <c r="O37" s="24">
        <v>10</v>
      </c>
      <c r="P37" s="24">
        <v>40</v>
      </c>
      <c r="Q37" s="24">
        <v>5</v>
      </c>
      <c r="R37" s="24">
        <f t="shared" si="2"/>
        <v>263</v>
      </c>
      <c r="S37" s="24">
        <f>RANK(R37,$R$24:$R$67,0)</f>
        <v>14</v>
      </c>
      <c r="T37" s="24">
        <f>RANK(R37,$R$6:$R$67,0)</f>
        <v>22</v>
      </c>
    </row>
    <row r="38" spans="1:20" x14ac:dyDescent="0.25">
      <c r="A38" s="2">
        <v>15</v>
      </c>
      <c r="B38" s="48" t="s">
        <v>70</v>
      </c>
      <c r="C38" s="49">
        <v>10</v>
      </c>
      <c r="D38" s="24">
        <v>40</v>
      </c>
      <c r="E38" s="49">
        <v>40</v>
      </c>
      <c r="F38" s="24">
        <v>10</v>
      </c>
      <c r="G38" s="38">
        <v>40</v>
      </c>
      <c r="H38" s="24">
        <v>20</v>
      </c>
      <c r="I38" s="24">
        <v>0</v>
      </c>
      <c r="J38" s="24">
        <v>0</v>
      </c>
      <c r="K38" s="24">
        <v>0</v>
      </c>
      <c r="L38" s="24">
        <v>0</v>
      </c>
      <c r="M38" s="24">
        <v>40</v>
      </c>
      <c r="N38" s="24">
        <v>6</v>
      </c>
      <c r="O38" s="24">
        <v>0</v>
      </c>
      <c r="P38" s="24">
        <v>40</v>
      </c>
      <c r="Q38" s="24">
        <v>10</v>
      </c>
      <c r="R38" s="24">
        <f t="shared" si="2"/>
        <v>256</v>
      </c>
      <c r="S38" s="24">
        <f>RANK(R38,$R$24:$R$67,0)</f>
        <v>15</v>
      </c>
      <c r="T38" s="24">
        <f>RANK(R38,$R$6:$R$67,0)</f>
        <v>23</v>
      </c>
    </row>
    <row r="39" spans="1:20" x14ac:dyDescent="0.25">
      <c r="A39" s="2">
        <v>16</v>
      </c>
      <c r="B39" s="48" t="s">
        <v>68</v>
      </c>
      <c r="C39" s="49">
        <v>0</v>
      </c>
      <c r="D39" s="24">
        <v>40</v>
      </c>
      <c r="E39" s="49">
        <v>0</v>
      </c>
      <c r="F39" s="24">
        <v>10</v>
      </c>
      <c r="G39" s="38">
        <v>20</v>
      </c>
      <c r="H39" s="24">
        <v>20</v>
      </c>
      <c r="I39" s="24">
        <v>6</v>
      </c>
      <c r="J39" s="24">
        <v>0</v>
      </c>
      <c r="K39" s="24">
        <v>0</v>
      </c>
      <c r="L39" s="24">
        <v>0</v>
      </c>
      <c r="M39" s="24">
        <v>30</v>
      </c>
      <c r="N39" s="24">
        <v>0</v>
      </c>
      <c r="O39" s="24">
        <v>70</v>
      </c>
      <c r="P39" s="24">
        <v>40</v>
      </c>
      <c r="Q39" s="24">
        <v>5</v>
      </c>
      <c r="R39" s="24">
        <f t="shared" si="2"/>
        <v>241</v>
      </c>
      <c r="S39" s="24">
        <f>RANK(R39,$R$24:$R$67,0)</f>
        <v>16</v>
      </c>
      <c r="T39" s="24">
        <f>RANK(R39,$R$6:$R$67,0)</f>
        <v>27</v>
      </c>
    </row>
    <row r="40" spans="1:20" x14ac:dyDescent="0.25">
      <c r="A40" s="2">
        <v>17</v>
      </c>
      <c r="B40" s="48" t="s">
        <v>49</v>
      </c>
      <c r="C40" s="49">
        <v>10</v>
      </c>
      <c r="D40" s="24">
        <v>40</v>
      </c>
      <c r="E40" s="49">
        <v>0</v>
      </c>
      <c r="F40" s="24">
        <v>10</v>
      </c>
      <c r="G40" s="38">
        <v>40</v>
      </c>
      <c r="H40" s="24">
        <v>10</v>
      </c>
      <c r="I40" s="24">
        <v>0</v>
      </c>
      <c r="J40" s="24">
        <v>0</v>
      </c>
      <c r="K40" s="24">
        <v>0</v>
      </c>
      <c r="L40" s="24">
        <v>0</v>
      </c>
      <c r="M40" s="24">
        <v>60</v>
      </c>
      <c r="N40" s="24">
        <v>0</v>
      </c>
      <c r="O40" s="24">
        <v>10</v>
      </c>
      <c r="P40" s="24">
        <v>40</v>
      </c>
      <c r="Q40" s="24">
        <v>5</v>
      </c>
      <c r="R40" s="24">
        <f t="shared" si="2"/>
        <v>225</v>
      </c>
      <c r="S40" s="24">
        <f>RANK(R40,$R$24:$R$67,0)</f>
        <v>17</v>
      </c>
      <c r="T40" s="24">
        <f>RANK(R40,$R$6:$R$67,0)</f>
        <v>30</v>
      </c>
    </row>
    <row r="41" spans="1:20" x14ac:dyDescent="0.25">
      <c r="A41" s="2">
        <v>18</v>
      </c>
      <c r="B41" s="48" t="s">
        <v>48</v>
      </c>
      <c r="C41" s="49">
        <v>10</v>
      </c>
      <c r="D41" s="24">
        <v>40</v>
      </c>
      <c r="E41" s="49">
        <v>0</v>
      </c>
      <c r="F41" s="24">
        <v>10</v>
      </c>
      <c r="G41" s="38">
        <v>20</v>
      </c>
      <c r="H41" s="24">
        <v>10</v>
      </c>
      <c r="I41" s="24">
        <v>15</v>
      </c>
      <c r="J41" s="24">
        <v>0</v>
      </c>
      <c r="K41" s="24">
        <v>30</v>
      </c>
      <c r="L41" s="24">
        <v>0</v>
      </c>
      <c r="M41" s="24">
        <v>40</v>
      </c>
      <c r="N41" s="24">
        <v>3</v>
      </c>
      <c r="O41" s="24">
        <v>0</v>
      </c>
      <c r="P41" s="24">
        <v>40</v>
      </c>
      <c r="Q41" s="24">
        <v>5</v>
      </c>
      <c r="R41" s="24">
        <f t="shared" si="2"/>
        <v>223</v>
      </c>
      <c r="S41" s="24">
        <f>RANK(R41,$R$24:$R$67,0)</f>
        <v>18</v>
      </c>
      <c r="T41" s="24">
        <f>RANK(R41,$R$6:$R$67,0)</f>
        <v>31</v>
      </c>
    </row>
    <row r="42" spans="1:20" x14ac:dyDescent="0.25">
      <c r="A42" s="2">
        <v>19</v>
      </c>
      <c r="B42" s="48" t="s">
        <v>47</v>
      </c>
      <c r="C42" s="49">
        <v>10</v>
      </c>
      <c r="D42" s="24">
        <v>40</v>
      </c>
      <c r="E42" s="49">
        <v>0</v>
      </c>
      <c r="F42" s="24">
        <v>10</v>
      </c>
      <c r="G42" s="38">
        <v>40</v>
      </c>
      <c r="H42" s="24">
        <v>20</v>
      </c>
      <c r="I42" s="24">
        <v>0</v>
      </c>
      <c r="J42" s="24">
        <v>0</v>
      </c>
      <c r="K42" s="24">
        <v>0</v>
      </c>
      <c r="L42" s="24">
        <v>0</v>
      </c>
      <c r="M42" s="24">
        <v>20</v>
      </c>
      <c r="N42" s="24">
        <v>6</v>
      </c>
      <c r="O42" s="24">
        <v>20</v>
      </c>
      <c r="P42" s="24">
        <v>40</v>
      </c>
      <c r="Q42" s="24">
        <v>10</v>
      </c>
      <c r="R42" s="24">
        <f t="shared" si="2"/>
        <v>216</v>
      </c>
      <c r="S42" s="24">
        <f>RANK(R42,$R$24:$R$67,0)</f>
        <v>19</v>
      </c>
      <c r="T42" s="24">
        <f>RANK(R42,$R$6:$R$67,0)</f>
        <v>33</v>
      </c>
    </row>
    <row r="43" spans="1:20" ht="30" x14ac:dyDescent="0.25">
      <c r="A43" s="2">
        <v>20</v>
      </c>
      <c r="B43" s="48" t="s">
        <v>80</v>
      </c>
      <c r="C43" s="49">
        <v>10</v>
      </c>
      <c r="D43" s="24">
        <v>40</v>
      </c>
      <c r="E43" s="49">
        <v>0</v>
      </c>
      <c r="F43" s="24">
        <v>10</v>
      </c>
      <c r="G43" s="38">
        <v>30</v>
      </c>
      <c r="H43" s="24">
        <v>10</v>
      </c>
      <c r="I43" s="24">
        <v>9</v>
      </c>
      <c r="J43" s="24">
        <v>0</v>
      </c>
      <c r="K43" s="24">
        <v>0</v>
      </c>
      <c r="L43" s="24">
        <v>0</v>
      </c>
      <c r="M43" s="24">
        <v>40</v>
      </c>
      <c r="N43" s="24">
        <v>0</v>
      </c>
      <c r="O43" s="24">
        <v>10</v>
      </c>
      <c r="P43" s="24">
        <v>40</v>
      </c>
      <c r="Q43" s="24">
        <v>10</v>
      </c>
      <c r="R43" s="24">
        <f t="shared" si="2"/>
        <v>209</v>
      </c>
      <c r="S43" s="24">
        <f>RANK(R43,$R$24:$R$67,0)</f>
        <v>20</v>
      </c>
      <c r="T43" s="24">
        <f>RANK(R43,$R$6:$R$67,0)</f>
        <v>34</v>
      </c>
    </row>
    <row r="44" spans="1:20" x14ac:dyDescent="0.25">
      <c r="A44" s="2">
        <v>21</v>
      </c>
      <c r="B44" s="48" t="s">
        <v>65</v>
      </c>
      <c r="C44" s="49">
        <v>10</v>
      </c>
      <c r="D44" s="24">
        <v>40</v>
      </c>
      <c r="E44" s="49">
        <v>0</v>
      </c>
      <c r="F44" s="24">
        <v>10</v>
      </c>
      <c r="G44" s="38">
        <v>40</v>
      </c>
      <c r="H44" s="24">
        <v>20</v>
      </c>
      <c r="I44" s="24">
        <v>12</v>
      </c>
      <c r="J44" s="24">
        <v>0</v>
      </c>
      <c r="K44" s="24">
        <v>0</v>
      </c>
      <c r="L44" s="24">
        <v>0</v>
      </c>
      <c r="M44" s="24">
        <v>10</v>
      </c>
      <c r="N44" s="24">
        <v>9</v>
      </c>
      <c r="O44" s="24">
        <v>0</v>
      </c>
      <c r="P44" s="24">
        <v>40</v>
      </c>
      <c r="Q44" s="24">
        <v>15</v>
      </c>
      <c r="R44" s="24">
        <f t="shared" si="2"/>
        <v>206</v>
      </c>
      <c r="S44" s="24">
        <f>RANK(R44,$R$24:$R$67,0)</f>
        <v>21</v>
      </c>
      <c r="T44" s="24">
        <f>RANK(R44,$R$6:$R$67,0)</f>
        <v>35</v>
      </c>
    </row>
    <row r="45" spans="1:20" x14ac:dyDescent="0.25">
      <c r="A45" s="2">
        <v>22</v>
      </c>
      <c r="B45" s="48" t="s">
        <v>73</v>
      </c>
      <c r="C45" s="49">
        <v>10</v>
      </c>
      <c r="D45" s="24">
        <v>40</v>
      </c>
      <c r="E45" s="49">
        <v>0</v>
      </c>
      <c r="F45" s="24">
        <v>10</v>
      </c>
      <c r="G45" s="38">
        <v>10</v>
      </c>
      <c r="H45" s="24">
        <v>20</v>
      </c>
      <c r="I45" s="24">
        <v>0</v>
      </c>
      <c r="J45" s="24">
        <v>0</v>
      </c>
      <c r="K45" s="24">
        <v>0</v>
      </c>
      <c r="L45" s="24">
        <v>0</v>
      </c>
      <c r="M45" s="24">
        <v>30</v>
      </c>
      <c r="N45" s="24">
        <v>6</v>
      </c>
      <c r="O45" s="24">
        <v>10</v>
      </c>
      <c r="P45" s="24">
        <v>40</v>
      </c>
      <c r="Q45" s="24">
        <v>20</v>
      </c>
      <c r="R45" s="24">
        <f t="shared" si="2"/>
        <v>196</v>
      </c>
      <c r="S45" s="24">
        <f>RANK(R45,$R$24:$R$67,0)</f>
        <v>22</v>
      </c>
      <c r="T45" s="24">
        <f>RANK(R45,$R$6:$R$67,0)</f>
        <v>36</v>
      </c>
    </row>
    <row r="46" spans="1:20" x14ac:dyDescent="0.25">
      <c r="A46" s="2">
        <v>23</v>
      </c>
      <c r="B46" s="48" t="s">
        <v>83</v>
      </c>
      <c r="C46" s="49">
        <v>10</v>
      </c>
      <c r="D46" s="24">
        <v>40</v>
      </c>
      <c r="E46" s="49">
        <v>0</v>
      </c>
      <c r="F46" s="24">
        <v>10</v>
      </c>
      <c r="G46" s="38">
        <v>40</v>
      </c>
      <c r="H46" s="24">
        <v>10</v>
      </c>
      <c r="I46" s="24">
        <v>0</v>
      </c>
      <c r="J46" s="24">
        <v>0</v>
      </c>
      <c r="K46" s="24">
        <v>0</v>
      </c>
      <c r="L46" s="24">
        <v>0</v>
      </c>
      <c r="M46" s="24">
        <v>20</v>
      </c>
      <c r="N46" s="24">
        <v>0</v>
      </c>
      <c r="O46" s="24">
        <v>20</v>
      </c>
      <c r="P46" s="24">
        <v>40</v>
      </c>
      <c r="Q46" s="24">
        <v>5</v>
      </c>
      <c r="R46" s="24">
        <f>SUM(C46:Q46)</f>
        <v>195</v>
      </c>
      <c r="S46" s="24">
        <f>RANK(R46,$R$24:$R$67,0)</f>
        <v>23</v>
      </c>
      <c r="T46" s="24">
        <f>RANK(R46,$R$6:$R$67,0)</f>
        <v>37</v>
      </c>
    </row>
    <row r="47" spans="1:20" x14ac:dyDescent="0.25">
      <c r="A47" s="2">
        <v>24</v>
      </c>
      <c r="B47" s="48" t="s">
        <v>56</v>
      </c>
      <c r="C47" s="49">
        <v>10</v>
      </c>
      <c r="D47" s="24">
        <v>40</v>
      </c>
      <c r="E47" s="49">
        <v>0</v>
      </c>
      <c r="F47" s="24">
        <v>10</v>
      </c>
      <c r="G47" s="38">
        <v>30</v>
      </c>
      <c r="H47" s="24">
        <v>10</v>
      </c>
      <c r="I47" s="24">
        <v>0</v>
      </c>
      <c r="J47" s="24">
        <v>0</v>
      </c>
      <c r="K47" s="24">
        <v>0</v>
      </c>
      <c r="L47" s="24">
        <v>0</v>
      </c>
      <c r="M47" s="24">
        <v>40</v>
      </c>
      <c r="N47" s="24">
        <v>0</v>
      </c>
      <c r="O47" s="24">
        <v>10</v>
      </c>
      <c r="P47" s="24">
        <v>40</v>
      </c>
      <c r="Q47" s="24">
        <v>5</v>
      </c>
      <c r="R47" s="24">
        <f t="shared" si="2"/>
        <v>195</v>
      </c>
      <c r="S47" s="24">
        <f>RANK(R47,$R$24:$R$67,0)+1</f>
        <v>24</v>
      </c>
      <c r="T47" s="24">
        <f>RANK(R47,$R$6:$R$67,0)+1</f>
        <v>38</v>
      </c>
    </row>
    <row r="48" spans="1:20" x14ac:dyDescent="0.25">
      <c r="A48" s="2">
        <v>25</v>
      </c>
      <c r="B48" s="48" t="s">
        <v>64</v>
      </c>
      <c r="C48" s="49">
        <v>10</v>
      </c>
      <c r="D48" s="24">
        <v>40</v>
      </c>
      <c r="E48" s="49">
        <v>0</v>
      </c>
      <c r="F48" s="24">
        <v>10</v>
      </c>
      <c r="G48" s="38">
        <v>20</v>
      </c>
      <c r="H48" s="24">
        <v>10</v>
      </c>
      <c r="I48" s="24">
        <v>0</v>
      </c>
      <c r="J48" s="24">
        <v>0</v>
      </c>
      <c r="K48" s="24">
        <v>0</v>
      </c>
      <c r="L48" s="24">
        <v>0</v>
      </c>
      <c r="M48" s="24">
        <v>40</v>
      </c>
      <c r="N48" s="24">
        <v>3</v>
      </c>
      <c r="O48" s="24">
        <v>10</v>
      </c>
      <c r="P48" s="24">
        <v>40</v>
      </c>
      <c r="Q48" s="24">
        <v>5</v>
      </c>
      <c r="R48" s="24">
        <f t="shared" si="2"/>
        <v>188</v>
      </c>
      <c r="S48" s="24">
        <f>RANK(R48,$R$24:$R$67,0)</f>
        <v>25</v>
      </c>
      <c r="T48" s="24">
        <f>RANK(R48,$R$6:$R$67,0)</f>
        <v>39</v>
      </c>
    </row>
    <row r="49" spans="1:20" x14ac:dyDescent="0.25">
      <c r="A49" s="2">
        <v>26</v>
      </c>
      <c r="B49" s="48" t="s">
        <v>72</v>
      </c>
      <c r="C49" s="49">
        <v>10</v>
      </c>
      <c r="D49" s="24">
        <v>40</v>
      </c>
      <c r="E49" s="49">
        <v>0</v>
      </c>
      <c r="F49" s="24">
        <v>10</v>
      </c>
      <c r="G49" s="38">
        <v>40</v>
      </c>
      <c r="H49" s="24">
        <v>10</v>
      </c>
      <c r="I49" s="24">
        <v>3</v>
      </c>
      <c r="J49" s="24">
        <v>0</v>
      </c>
      <c r="K49" s="24">
        <v>0</v>
      </c>
      <c r="L49" s="24">
        <v>0</v>
      </c>
      <c r="M49" s="24">
        <v>20</v>
      </c>
      <c r="N49" s="24">
        <v>0</v>
      </c>
      <c r="O49" s="24">
        <v>10</v>
      </c>
      <c r="P49" s="24">
        <v>40</v>
      </c>
      <c r="Q49" s="24">
        <v>5</v>
      </c>
      <c r="R49" s="24">
        <f t="shared" si="2"/>
        <v>188</v>
      </c>
      <c r="S49" s="24">
        <f>RANK(R49,$R$24:$R$67,0)+1</f>
        <v>26</v>
      </c>
      <c r="T49" s="24">
        <f>RANK(R49,$R$6:$R$67,0)+1</f>
        <v>40</v>
      </c>
    </row>
    <row r="50" spans="1:20" x14ac:dyDescent="0.25">
      <c r="A50" s="2">
        <v>27</v>
      </c>
      <c r="B50" s="48" t="s">
        <v>54</v>
      </c>
      <c r="C50" s="49">
        <v>10</v>
      </c>
      <c r="D50" s="24">
        <v>40</v>
      </c>
      <c r="E50" s="49">
        <v>40</v>
      </c>
      <c r="F50" s="24">
        <v>10</v>
      </c>
      <c r="G50" s="38">
        <v>30</v>
      </c>
      <c r="H50" s="24">
        <v>10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40</v>
      </c>
      <c r="Q50" s="24">
        <v>5</v>
      </c>
      <c r="R50" s="24">
        <f t="shared" si="2"/>
        <v>185</v>
      </c>
      <c r="S50" s="24">
        <f>RANK(R50,$R$24:$R$67,0)</f>
        <v>27</v>
      </c>
      <c r="T50" s="24">
        <f>RANK(R50,$R$6:$R$67,0)+1</f>
        <v>42</v>
      </c>
    </row>
    <row r="51" spans="1:20" x14ac:dyDescent="0.25">
      <c r="A51" s="2">
        <v>28</v>
      </c>
      <c r="B51" s="48" t="s">
        <v>61</v>
      </c>
      <c r="C51" s="49">
        <v>10</v>
      </c>
      <c r="D51" s="24">
        <v>40</v>
      </c>
      <c r="E51" s="49">
        <v>0</v>
      </c>
      <c r="F51" s="24">
        <v>10</v>
      </c>
      <c r="G51" s="38">
        <v>0</v>
      </c>
      <c r="H51" s="24">
        <v>20</v>
      </c>
      <c r="I51" s="24">
        <v>3</v>
      </c>
      <c r="J51" s="24">
        <v>0</v>
      </c>
      <c r="K51" s="24">
        <v>0</v>
      </c>
      <c r="L51" s="24">
        <v>0</v>
      </c>
      <c r="M51" s="24">
        <v>50</v>
      </c>
      <c r="N51" s="24">
        <v>0</v>
      </c>
      <c r="O51" s="24">
        <v>0</v>
      </c>
      <c r="P51" s="24">
        <v>40</v>
      </c>
      <c r="Q51" s="24">
        <v>10</v>
      </c>
      <c r="R51" s="24">
        <f t="shared" si="2"/>
        <v>183</v>
      </c>
      <c r="S51" s="24">
        <f>RANK(R51,$R$24:$R$67,0)</f>
        <v>28</v>
      </c>
      <c r="T51" s="24">
        <f>RANK(R51,$R$6:$R$67,0)</f>
        <v>43</v>
      </c>
    </row>
    <row r="52" spans="1:20" x14ac:dyDescent="0.25">
      <c r="A52" s="2">
        <v>29</v>
      </c>
      <c r="B52" s="48" t="s">
        <v>75</v>
      </c>
      <c r="C52" s="49">
        <v>10</v>
      </c>
      <c r="D52" s="24">
        <v>40</v>
      </c>
      <c r="E52" s="49">
        <v>0</v>
      </c>
      <c r="F52" s="24">
        <v>10</v>
      </c>
      <c r="G52" s="38">
        <v>10</v>
      </c>
      <c r="H52" s="24">
        <v>10</v>
      </c>
      <c r="I52" s="24">
        <v>15</v>
      </c>
      <c r="J52" s="24">
        <v>0</v>
      </c>
      <c r="K52" s="24">
        <v>0</v>
      </c>
      <c r="L52" s="24">
        <v>0</v>
      </c>
      <c r="M52" s="24">
        <v>30</v>
      </c>
      <c r="N52" s="24">
        <v>0</v>
      </c>
      <c r="O52" s="24">
        <v>10</v>
      </c>
      <c r="P52" s="24">
        <v>40</v>
      </c>
      <c r="Q52" s="24">
        <v>5</v>
      </c>
      <c r="R52" s="24">
        <f t="shared" si="2"/>
        <v>180</v>
      </c>
      <c r="S52" s="24">
        <f>RANK(R52,$R$24:$R$67,0)</f>
        <v>29</v>
      </c>
      <c r="T52" s="24">
        <f>RANK(R52,$R$6:$R$67,0)</f>
        <v>44</v>
      </c>
    </row>
    <row r="53" spans="1:20" x14ac:dyDescent="0.25">
      <c r="A53" s="2">
        <v>30</v>
      </c>
      <c r="B53" s="48" t="s">
        <v>78</v>
      </c>
      <c r="C53" s="49">
        <v>0</v>
      </c>
      <c r="D53" s="24">
        <v>40</v>
      </c>
      <c r="E53" s="49">
        <v>0</v>
      </c>
      <c r="F53" s="24">
        <v>10</v>
      </c>
      <c r="G53" s="38">
        <v>40</v>
      </c>
      <c r="H53" s="24">
        <v>20</v>
      </c>
      <c r="I53" s="24">
        <v>3</v>
      </c>
      <c r="J53" s="24">
        <v>0</v>
      </c>
      <c r="K53" s="24">
        <v>0</v>
      </c>
      <c r="L53" s="24">
        <v>0</v>
      </c>
      <c r="M53" s="24">
        <v>20</v>
      </c>
      <c r="N53" s="24">
        <v>0</v>
      </c>
      <c r="O53" s="24">
        <v>0</v>
      </c>
      <c r="P53" s="24">
        <v>40</v>
      </c>
      <c r="Q53" s="24">
        <v>5</v>
      </c>
      <c r="R53" s="24">
        <f t="shared" si="2"/>
        <v>178</v>
      </c>
      <c r="S53" s="24">
        <f>RANK(R53,$R$24:$R$67,0)</f>
        <v>30</v>
      </c>
      <c r="T53" s="24">
        <f>RANK(R53,$R$6:$R$67,0)</f>
        <v>45</v>
      </c>
    </row>
    <row r="54" spans="1:20" x14ac:dyDescent="0.25">
      <c r="A54" s="2">
        <v>31</v>
      </c>
      <c r="B54" s="48" t="s">
        <v>52</v>
      </c>
      <c r="C54" s="49">
        <v>10</v>
      </c>
      <c r="D54" s="24">
        <v>40</v>
      </c>
      <c r="E54" s="49">
        <v>0</v>
      </c>
      <c r="F54" s="24">
        <v>10</v>
      </c>
      <c r="G54" s="38">
        <v>40</v>
      </c>
      <c r="H54" s="24">
        <v>10</v>
      </c>
      <c r="I54" s="24">
        <v>0</v>
      </c>
      <c r="J54" s="24">
        <v>0</v>
      </c>
      <c r="K54" s="24">
        <v>0</v>
      </c>
      <c r="L54" s="24">
        <v>0</v>
      </c>
      <c r="M54" s="24">
        <v>20</v>
      </c>
      <c r="N54" s="24">
        <v>0</v>
      </c>
      <c r="O54" s="24">
        <v>0</v>
      </c>
      <c r="P54" s="24">
        <v>40</v>
      </c>
      <c r="Q54" s="24">
        <v>5</v>
      </c>
      <c r="R54" s="24">
        <f t="shared" si="2"/>
        <v>175</v>
      </c>
      <c r="S54" s="24">
        <f>RANK(R54,$R$24:$R$67,0)</f>
        <v>31</v>
      </c>
      <c r="T54" s="24">
        <f>RANK(R54,$R$6:$R$67,0)</f>
        <v>46</v>
      </c>
    </row>
    <row r="55" spans="1:20" x14ac:dyDescent="0.25">
      <c r="A55" s="2">
        <v>32</v>
      </c>
      <c r="B55" s="48" t="s">
        <v>82</v>
      </c>
      <c r="C55" s="49">
        <v>0</v>
      </c>
      <c r="D55" s="24">
        <v>40</v>
      </c>
      <c r="E55" s="49">
        <v>0</v>
      </c>
      <c r="F55" s="24">
        <v>10</v>
      </c>
      <c r="G55" s="38">
        <v>40</v>
      </c>
      <c r="H55" s="24">
        <v>10</v>
      </c>
      <c r="I55" s="24">
        <v>3</v>
      </c>
      <c r="J55" s="24">
        <v>0</v>
      </c>
      <c r="K55" s="24">
        <v>0</v>
      </c>
      <c r="L55" s="24">
        <v>0</v>
      </c>
      <c r="M55" s="24">
        <v>20</v>
      </c>
      <c r="N55" s="24">
        <v>3</v>
      </c>
      <c r="O55" s="24">
        <v>0</v>
      </c>
      <c r="P55" s="24">
        <v>40</v>
      </c>
      <c r="Q55" s="24">
        <v>5</v>
      </c>
      <c r="R55" s="24">
        <f t="shared" si="2"/>
        <v>171</v>
      </c>
      <c r="S55" s="24">
        <f>RANK(R55,$R$24:$R$67,0)</f>
        <v>32</v>
      </c>
      <c r="T55" s="24">
        <f>RANK(R55,$R$6:$R$67,0)</f>
        <v>47</v>
      </c>
    </row>
    <row r="56" spans="1:20" x14ac:dyDescent="0.25">
      <c r="A56" s="2">
        <v>33</v>
      </c>
      <c r="B56" s="48" t="s">
        <v>66</v>
      </c>
      <c r="C56" s="49">
        <v>10</v>
      </c>
      <c r="D56" s="24">
        <v>40</v>
      </c>
      <c r="E56" s="49">
        <v>0</v>
      </c>
      <c r="F56" s="24">
        <v>10</v>
      </c>
      <c r="G56" s="38">
        <v>0</v>
      </c>
      <c r="H56" s="24">
        <v>20</v>
      </c>
      <c r="I56" s="24">
        <v>9</v>
      </c>
      <c r="J56" s="24">
        <v>0</v>
      </c>
      <c r="K56" s="24">
        <v>0</v>
      </c>
      <c r="L56" s="24">
        <v>0</v>
      </c>
      <c r="M56" s="24">
        <v>30</v>
      </c>
      <c r="N56" s="24">
        <v>3</v>
      </c>
      <c r="O56" s="24">
        <v>0</v>
      </c>
      <c r="P56" s="24">
        <v>40</v>
      </c>
      <c r="Q56" s="24">
        <v>5</v>
      </c>
      <c r="R56" s="24">
        <f t="shared" si="2"/>
        <v>167</v>
      </c>
      <c r="S56" s="24">
        <f>RANK(R56,$R$24:$R$67,0)</f>
        <v>33</v>
      </c>
      <c r="T56" s="24">
        <f>RANK(R56,$R$6:$R$67,0)</f>
        <v>48</v>
      </c>
    </row>
    <row r="57" spans="1:20" x14ac:dyDescent="0.25">
      <c r="A57" s="2">
        <v>34</v>
      </c>
      <c r="B57" s="48" t="s">
        <v>63</v>
      </c>
      <c r="C57" s="49">
        <v>10</v>
      </c>
      <c r="D57" s="24">
        <v>40</v>
      </c>
      <c r="E57" s="49">
        <v>0</v>
      </c>
      <c r="F57" s="24">
        <v>10</v>
      </c>
      <c r="G57" s="38">
        <v>40</v>
      </c>
      <c r="H57" s="24">
        <v>10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6</v>
      </c>
      <c r="O57" s="24">
        <v>0</v>
      </c>
      <c r="P57" s="24">
        <v>40</v>
      </c>
      <c r="Q57" s="24">
        <v>5</v>
      </c>
      <c r="R57" s="24">
        <f t="shared" si="2"/>
        <v>161</v>
      </c>
      <c r="S57" s="24">
        <f>RANK(R57,$R$24:$R$67,0)</f>
        <v>34</v>
      </c>
      <c r="T57" s="24">
        <f>RANK(R57,$R$6:$R$67,0)</f>
        <v>50</v>
      </c>
    </row>
    <row r="58" spans="1:20" x14ac:dyDescent="0.25">
      <c r="A58" s="2">
        <v>35</v>
      </c>
      <c r="B58" s="48" t="s">
        <v>79</v>
      </c>
      <c r="C58" s="49">
        <v>10</v>
      </c>
      <c r="D58" s="24">
        <v>40</v>
      </c>
      <c r="E58" s="49">
        <v>0</v>
      </c>
      <c r="F58" s="24">
        <v>10</v>
      </c>
      <c r="G58" s="38">
        <v>20</v>
      </c>
      <c r="H58" s="24">
        <v>10</v>
      </c>
      <c r="I58" s="24">
        <v>0</v>
      </c>
      <c r="J58" s="24">
        <v>0</v>
      </c>
      <c r="K58" s="24">
        <v>0</v>
      </c>
      <c r="L58" s="24">
        <v>0</v>
      </c>
      <c r="M58" s="24">
        <v>10</v>
      </c>
      <c r="N58" s="24">
        <v>0</v>
      </c>
      <c r="O58" s="24">
        <v>10</v>
      </c>
      <c r="P58" s="24">
        <v>40</v>
      </c>
      <c r="Q58" s="24">
        <v>5</v>
      </c>
      <c r="R58" s="24">
        <f t="shared" si="2"/>
        <v>155</v>
      </c>
      <c r="S58" s="24">
        <f>RANK(R58,$R$24:$R$67,0)</f>
        <v>35</v>
      </c>
      <c r="T58" s="24">
        <f>RANK(R58,$R$6:$R$67,0)</f>
        <v>51</v>
      </c>
    </row>
    <row r="59" spans="1:20" ht="14.25" customHeight="1" x14ac:dyDescent="0.25">
      <c r="A59" s="2">
        <v>36</v>
      </c>
      <c r="B59" s="48" t="s">
        <v>57</v>
      </c>
      <c r="C59" s="49">
        <v>10</v>
      </c>
      <c r="D59" s="24">
        <v>40</v>
      </c>
      <c r="E59" s="49">
        <v>0</v>
      </c>
      <c r="F59" s="24">
        <v>10</v>
      </c>
      <c r="G59" s="38">
        <v>10</v>
      </c>
      <c r="H59" s="24">
        <v>10</v>
      </c>
      <c r="I59" s="24">
        <v>6</v>
      </c>
      <c r="J59" s="24">
        <v>0</v>
      </c>
      <c r="K59" s="24">
        <v>0</v>
      </c>
      <c r="L59" s="24">
        <v>0</v>
      </c>
      <c r="M59" s="24">
        <v>10</v>
      </c>
      <c r="N59" s="24">
        <v>3</v>
      </c>
      <c r="O59" s="24">
        <v>10</v>
      </c>
      <c r="P59" s="24">
        <v>40</v>
      </c>
      <c r="Q59" s="24">
        <v>5</v>
      </c>
      <c r="R59" s="24">
        <f t="shared" si="2"/>
        <v>154</v>
      </c>
      <c r="S59" s="24">
        <f>RANK(R59,$R$24:$R$67,0)</f>
        <v>36</v>
      </c>
      <c r="T59" s="24">
        <f>RANK(R59,$R$6:$R$67,0)</f>
        <v>52</v>
      </c>
    </row>
    <row r="60" spans="1:20" x14ac:dyDescent="0.25">
      <c r="A60" s="2">
        <v>37</v>
      </c>
      <c r="B60" s="48" t="s">
        <v>51</v>
      </c>
      <c r="C60" s="49">
        <v>0</v>
      </c>
      <c r="D60" s="24">
        <v>40</v>
      </c>
      <c r="E60" s="49">
        <v>0</v>
      </c>
      <c r="F60" s="24">
        <v>10</v>
      </c>
      <c r="G60" s="38">
        <v>20</v>
      </c>
      <c r="H60" s="24">
        <v>10</v>
      </c>
      <c r="I60" s="24">
        <v>0</v>
      </c>
      <c r="J60" s="24">
        <v>0</v>
      </c>
      <c r="K60" s="24">
        <v>0</v>
      </c>
      <c r="L60" s="24">
        <v>0</v>
      </c>
      <c r="M60" s="24">
        <v>10</v>
      </c>
      <c r="N60" s="24">
        <v>0</v>
      </c>
      <c r="O60" s="24">
        <v>10</v>
      </c>
      <c r="P60" s="24">
        <v>40</v>
      </c>
      <c r="Q60" s="24">
        <v>5</v>
      </c>
      <c r="R60" s="24">
        <f t="shared" si="2"/>
        <v>145</v>
      </c>
      <c r="S60" s="24">
        <f>RANK(R60,$R$24:$R$67,0)</f>
        <v>37</v>
      </c>
      <c r="T60" s="24">
        <f>RANK(R60,$R$6:$R$67,0)</f>
        <v>53</v>
      </c>
    </row>
    <row r="61" spans="1:20" x14ac:dyDescent="0.25">
      <c r="A61" s="2">
        <v>38</v>
      </c>
      <c r="B61" s="48" t="s">
        <v>67</v>
      </c>
      <c r="C61" s="49">
        <v>10</v>
      </c>
      <c r="D61" s="24">
        <v>40</v>
      </c>
      <c r="E61" s="49">
        <v>0</v>
      </c>
      <c r="F61" s="24">
        <v>10</v>
      </c>
      <c r="G61" s="38">
        <v>20</v>
      </c>
      <c r="H61" s="24">
        <v>10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10</v>
      </c>
      <c r="P61" s="24">
        <v>40</v>
      </c>
      <c r="Q61" s="24">
        <v>5</v>
      </c>
      <c r="R61" s="24">
        <f>SUM(C61:Q61)</f>
        <v>145</v>
      </c>
      <c r="S61" s="24">
        <f>RANK(R61,$R$24:$R$67,0)+1</f>
        <v>38</v>
      </c>
      <c r="T61" s="24">
        <f>RANK(R61,$R$6:$R$67,0)+1</f>
        <v>54</v>
      </c>
    </row>
    <row r="62" spans="1:20" x14ac:dyDescent="0.25">
      <c r="A62" s="2">
        <v>39</v>
      </c>
      <c r="B62" s="48" t="s">
        <v>53</v>
      </c>
      <c r="C62" s="49">
        <v>10</v>
      </c>
      <c r="D62" s="24">
        <v>40</v>
      </c>
      <c r="E62" s="49">
        <v>0</v>
      </c>
      <c r="F62" s="24">
        <v>10</v>
      </c>
      <c r="G62" s="38">
        <v>10</v>
      </c>
      <c r="H62" s="24">
        <v>10</v>
      </c>
      <c r="I62" s="24">
        <v>0</v>
      </c>
      <c r="J62" s="24">
        <v>0</v>
      </c>
      <c r="K62" s="24">
        <v>0</v>
      </c>
      <c r="L62" s="24">
        <v>0</v>
      </c>
      <c r="M62" s="24">
        <v>20</v>
      </c>
      <c r="N62" s="24">
        <v>0</v>
      </c>
      <c r="O62" s="24">
        <v>0</v>
      </c>
      <c r="P62" s="24">
        <v>40</v>
      </c>
      <c r="Q62" s="24">
        <v>5</v>
      </c>
      <c r="R62" s="24">
        <f t="shared" si="2"/>
        <v>145</v>
      </c>
      <c r="S62" s="24">
        <f>RANK(R62,$R$24:$R$67,0)+2</f>
        <v>39</v>
      </c>
      <c r="T62" s="24">
        <f>RANK(R62,$R$6:$R$67,0)+2</f>
        <v>55</v>
      </c>
    </row>
    <row r="63" spans="1:20" x14ac:dyDescent="0.25">
      <c r="A63" s="2">
        <v>40</v>
      </c>
      <c r="B63" s="48" t="s">
        <v>58</v>
      </c>
      <c r="C63" s="49">
        <v>10</v>
      </c>
      <c r="D63" s="24">
        <v>40</v>
      </c>
      <c r="E63" s="49">
        <v>0</v>
      </c>
      <c r="F63" s="24">
        <v>10</v>
      </c>
      <c r="G63" s="38">
        <v>0</v>
      </c>
      <c r="H63" s="24">
        <v>10</v>
      </c>
      <c r="I63" s="24">
        <v>0</v>
      </c>
      <c r="J63" s="24">
        <v>0</v>
      </c>
      <c r="K63" s="24">
        <v>0</v>
      </c>
      <c r="L63" s="24">
        <v>0</v>
      </c>
      <c r="M63" s="24">
        <v>10</v>
      </c>
      <c r="N63" s="24">
        <v>0</v>
      </c>
      <c r="O63" s="24">
        <v>0</v>
      </c>
      <c r="P63" s="24">
        <v>40</v>
      </c>
      <c r="Q63" s="24">
        <v>15</v>
      </c>
      <c r="R63" s="24">
        <f t="shared" si="2"/>
        <v>135</v>
      </c>
      <c r="S63" s="24">
        <f>RANK(R63,$R$24:$R$67,0)</f>
        <v>40</v>
      </c>
      <c r="T63" s="24">
        <f>RANK(R63,$R$6:$R$67,0)</f>
        <v>56</v>
      </c>
    </row>
    <row r="64" spans="1:20" x14ac:dyDescent="0.25">
      <c r="A64" s="2">
        <v>41</v>
      </c>
      <c r="B64" s="48" t="s">
        <v>46</v>
      </c>
      <c r="C64" s="49">
        <v>10</v>
      </c>
      <c r="D64" s="24">
        <v>40</v>
      </c>
      <c r="E64" s="49">
        <v>0</v>
      </c>
      <c r="F64" s="24">
        <v>10</v>
      </c>
      <c r="G64" s="38">
        <v>0</v>
      </c>
      <c r="H64" s="24">
        <v>10</v>
      </c>
      <c r="I64" s="24">
        <v>0</v>
      </c>
      <c r="J64" s="24">
        <v>0</v>
      </c>
      <c r="K64" s="24">
        <v>0</v>
      </c>
      <c r="L64" s="24">
        <v>0</v>
      </c>
      <c r="M64" s="24">
        <v>10</v>
      </c>
      <c r="N64" s="24">
        <v>0</v>
      </c>
      <c r="O64" s="24">
        <v>0</v>
      </c>
      <c r="P64" s="24">
        <v>40</v>
      </c>
      <c r="Q64" s="24">
        <v>5</v>
      </c>
      <c r="R64" s="24">
        <f t="shared" si="2"/>
        <v>125</v>
      </c>
      <c r="S64" s="24">
        <f>RANK(R64,$R$24:$R$67,0)</f>
        <v>41</v>
      </c>
      <c r="T64" s="24">
        <f>RANK(R64,$R$6:$R$67,0)</f>
        <v>58</v>
      </c>
    </row>
    <row r="65" spans="1:20" x14ac:dyDescent="0.25">
      <c r="A65" s="2">
        <v>42</v>
      </c>
      <c r="B65" s="48" t="s">
        <v>50</v>
      </c>
      <c r="C65" s="49">
        <v>10</v>
      </c>
      <c r="D65" s="24">
        <v>40</v>
      </c>
      <c r="E65" s="49">
        <v>0</v>
      </c>
      <c r="F65" s="24">
        <v>10</v>
      </c>
      <c r="G65" s="38">
        <v>0</v>
      </c>
      <c r="H65" s="24">
        <v>10</v>
      </c>
      <c r="I65" s="24">
        <v>0</v>
      </c>
      <c r="J65" s="24">
        <v>0</v>
      </c>
      <c r="K65" s="24">
        <v>0</v>
      </c>
      <c r="L65" s="24">
        <v>0</v>
      </c>
      <c r="M65" s="24">
        <v>10</v>
      </c>
      <c r="N65" s="24">
        <v>0</v>
      </c>
      <c r="O65" s="24">
        <v>0</v>
      </c>
      <c r="P65" s="24">
        <v>40</v>
      </c>
      <c r="Q65" s="24">
        <v>5</v>
      </c>
      <c r="R65" s="24">
        <f t="shared" si="2"/>
        <v>125</v>
      </c>
      <c r="S65" s="24">
        <f>RANK(R65,$R$24:$R$67,0)</f>
        <v>41</v>
      </c>
      <c r="T65" s="24">
        <f>RANK(R65,$R$6:$R$67,0)</f>
        <v>58</v>
      </c>
    </row>
    <row r="66" spans="1:20" ht="17.25" customHeight="1" x14ac:dyDescent="0.25">
      <c r="A66" s="2">
        <v>43</v>
      </c>
      <c r="B66" s="48" t="s">
        <v>88</v>
      </c>
      <c r="C66" s="49">
        <v>10</v>
      </c>
      <c r="D66" s="24">
        <v>40</v>
      </c>
      <c r="E66" s="49">
        <v>0</v>
      </c>
      <c r="F66" s="24">
        <v>10</v>
      </c>
      <c r="G66" s="38">
        <v>10</v>
      </c>
      <c r="H66" s="24">
        <v>10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40</v>
      </c>
      <c r="Q66" s="24">
        <v>5</v>
      </c>
      <c r="R66" s="24">
        <f t="shared" si="2"/>
        <v>125</v>
      </c>
      <c r="S66" s="24">
        <f>RANK(R66,$R$24:$R$67,0)+1</f>
        <v>42</v>
      </c>
      <c r="T66" s="24">
        <f>RANK(R66,$R$6:$R$67,0)+1</f>
        <v>59</v>
      </c>
    </row>
    <row r="67" spans="1:20" s="15" customFormat="1" ht="15" customHeight="1" x14ac:dyDescent="0.25">
      <c r="A67" s="2">
        <v>44</v>
      </c>
      <c r="B67" s="48" t="s">
        <v>60</v>
      </c>
      <c r="C67" s="24">
        <v>0</v>
      </c>
      <c r="D67" s="24">
        <v>40</v>
      </c>
      <c r="E67" s="49">
        <v>0</v>
      </c>
      <c r="F67" s="24">
        <v>10</v>
      </c>
      <c r="G67" s="38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20</v>
      </c>
      <c r="N67" s="24">
        <v>0</v>
      </c>
      <c r="O67" s="24">
        <v>0</v>
      </c>
      <c r="P67" s="24">
        <v>40</v>
      </c>
      <c r="Q67" s="24">
        <v>5</v>
      </c>
      <c r="R67" s="24">
        <f t="shared" si="2"/>
        <v>115</v>
      </c>
      <c r="S67" s="24">
        <f>RANK(R67,$R$24:$R$67,0)-1</f>
        <v>43</v>
      </c>
      <c r="T67" s="24">
        <f>RANK(R67,$R$6:$R$67,0)-1</f>
        <v>60</v>
      </c>
    </row>
    <row r="70" spans="1:20" x14ac:dyDescent="0.25">
      <c r="B70" s="64" t="s">
        <v>250</v>
      </c>
      <c r="C70" s="64"/>
      <c r="D70" s="64"/>
      <c r="E70" s="64"/>
      <c r="F70" s="64"/>
      <c r="G70" s="64"/>
      <c r="H70" s="64"/>
      <c r="I70" s="64"/>
      <c r="J70" s="64"/>
    </row>
    <row r="72" spans="1:20" ht="120" x14ac:dyDescent="0.25">
      <c r="B72" s="65" t="s">
        <v>251</v>
      </c>
      <c r="C72" s="65"/>
      <c r="D72" s="65"/>
      <c r="E72" s="65"/>
      <c r="F72" s="65"/>
      <c r="G72" s="65"/>
      <c r="H72" s="65"/>
      <c r="I72" s="65"/>
      <c r="J72" s="65"/>
    </row>
    <row r="74" spans="1:20" ht="60" x14ac:dyDescent="0.25">
      <c r="B74" s="66" t="s">
        <v>252</v>
      </c>
      <c r="C74" s="66"/>
      <c r="D74" s="66"/>
      <c r="E74" s="66"/>
      <c r="F74" s="66"/>
      <c r="G74" s="66"/>
      <c r="H74" s="66"/>
      <c r="I74" s="66"/>
      <c r="J74" s="66"/>
    </row>
    <row r="76" spans="1:20" ht="90" x14ac:dyDescent="0.25">
      <c r="B76" s="66" t="s">
        <v>253</v>
      </c>
      <c r="C76" s="66"/>
      <c r="D76" s="66"/>
      <c r="E76" s="66"/>
      <c r="F76" s="66"/>
      <c r="G76" s="66"/>
      <c r="H76" s="66"/>
      <c r="I76" s="66"/>
      <c r="J76" s="66"/>
    </row>
  </sheetData>
  <sortState ref="A24:T67">
    <sortCondition descending="1" ref="R24:R67"/>
  </sortState>
  <mergeCells count="11">
    <mergeCell ref="T2:T4"/>
    <mergeCell ref="A1:T1"/>
    <mergeCell ref="M2:N2"/>
    <mergeCell ref="R2:R4"/>
    <mergeCell ref="S2:S4"/>
    <mergeCell ref="P2:Q2"/>
    <mergeCell ref="C3:F3"/>
    <mergeCell ref="B2:B4"/>
    <mergeCell ref="A2:A4"/>
    <mergeCell ref="I3:L3"/>
    <mergeCell ref="C2:L2"/>
  </mergeCells>
  <phoneticPr fontId="4" type="noConversion"/>
  <hyperlinks>
    <hyperlink ref="B20" r:id="rId1" display="http://www.krskstate.ru/msu/terdel/0/doc/51"/>
    <hyperlink ref="B14" r:id="rId2" display="http://www.krskstate.ru/msu/terdel/0/doc/8"/>
    <hyperlink ref="B15" r:id="rId3" display="http://www.krskstate.ru/msu/terdel/0/doc/4"/>
    <hyperlink ref="B12" r:id="rId4" display="http://www.krskstate.ru/msu/terdel/0/doc/22"/>
    <hyperlink ref="B10" r:id="rId5" display="http://www.krskstate.ru/msu/terdel/0/doc/7"/>
    <hyperlink ref="B13" r:id="rId6" display="http://www.krskstate.ru/msu/terdel/0/doc/6"/>
    <hyperlink ref="B7" r:id="rId7" display="http://www.krskstate.ru/msu/terdel/0/doc/2"/>
    <hyperlink ref="B9" r:id="rId8" display="http://www.krskstate.ru/msu/terdel/0/doc/52"/>
    <hyperlink ref="B6" r:id="rId9" display="http://www.krskstate.ru/msu/terdel/0/doc/42"/>
    <hyperlink ref="B17" r:id="rId10" display="http://www.krskstate.ru/msu/terdel/0/doc/50"/>
    <hyperlink ref="B8" r:id="rId11" display="http://www.krskstate.ru/msu/terdel/0/doc/11"/>
    <hyperlink ref="B18" r:id="rId12" display="http://www.krskstate.ru/msu/terdel/0/doc/5"/>
    <hyperlink ref="B11" r:id="rId13" display="http://www.krskstate.ru/msu/terdel/0/doc/53"/>
    <hyperlink ref="B19" r:id="rId14" display="http://www.krskstate.ru/msu/terdel/0/doc/63"/>
    <hyperlink ref="B16" r:id="rId15" display="http://www.krskstate.ru/msu/terdel/0/doc/64"/>
    <hyperlink ref="B21" r:id="rId16" display="http://www.krskstate.ru/msu/terdel/0/doc/62"/>
    <hyperlink ref="B22" r:id="rId17" display="http://www.krskstate.ru/msu/terdel/0/doc/61"/>
    <hyperlink ref="B24" r:id="rId18" display="http://www.krskstate.ru/msu/terdel/0/doc/12"/>
    <hyperlink ref="B64" r:id="rId19" display="http://www.krskstate.ru/msu/terdel/0/doc/60"/>
    <hyperlink ref="B42" r:id="rId20" display="http://www.krskstate.ru/msu/terdel/0/doc/25"/>
    <hyperlink ref="B41" r:id="rId21" display="http://www.krskstate.ru/msu/terdel/0/doc/34"/>
    <hyperlink ref="B40" r:id="rId22" display="http://www.krskstate.ru/msu/terdel/0/doc/17"/>
    <hyperlink ref="B65" r:id="rId23" display="http://www.krskstate.ru/msu/terdel/0/doc/15"/>
    <hyperlink ref="B60" r:id="rId24" display="http://www.krskstate.ru/msu/terdel/0/doc/44"/>
    <hyperlink ref="B54" r:id="rId25" display="http://www.krskstate.ru/msu/terdel/0/doc/16"/>
    <hyperlink ref="B62" r:id="rId26" display="http://www.krskstate.ru/msu/terdel/0/doc/9"/>
    <hyperlink ref="B50" r:id="rId27" display="http://www.krskstate.ru/msu/terdel/0/doc/20"/>
    <hyperlink ref="B37" r:id="rId28" display="http://www.krskstate.ru/msu/terdel/0/doc/56"/>
    <hyperlink ref="B47" r:id="rId29" display="http://www.krskstate.ru/msu/terdel/0/doc/55"/>
    <hyperlink ref="B59" r:id="rId30" display="http://www.krskstate.ru/msu/terdel/0/doc/24"/>
    <hyperlink ref="B63" r:id="rId31" display="http://www.krskstate.ru/msu/terdel/0/doc/36"/>
    <hyperlink ref="B33" r:id="rId32" display="http://www.krskstate.ru/msu/terdel/0/doc/18"/>
    <hyperlink ref="B67" r:id="rId33" display="http://www.krskstate.ru/msu/terdel/0/doc/40"/>
    <hyperlink ref="B51" r:id="rId34" display="http://www.krskstate.ru/msu/terdel/0/doc/29"/>
    <hyperlink ref="B30" r:id="rId35" display="http://www.krskstate.ru/msu/terdel/0/doc/30"/>
    <hyperlink ref="B57" r:id="rId36" display="http://www.krskstate.ru/msu/terdel/0/doc/45"/>
    <hyperlink ref="B48" r:id="rId37" display="http://www.krskstate.ru/msu/terdel/0/doc/46"/>
    <hyperlink ref="B44" r:id="rId38" display="http://www.krskstate.ru/msu/terdel/0/doc/28"/>
    <hyperlink ref="B56" r:id="rId39" display="http://www.krskstate.ru/msu/terdel/0/doc/37"/>
    <hyperlink ref="B61" r:id="rId40" display="http://www.krskstate.ru/msu/terdel/0/doc/27"/>
    <hyperlink ref="B39" r:id="rId41" display="http://www.krskstate.ru/msu/terdel/0/doc/13"/>
    <hyperlink ref="B27" r:id="rId42" display="http://www.krskstate.ru/msu/terdel/0/doc/33"/>
    <hyperlink ref="B38" r:id="rId43" display="http://www.krskstate.ru/msu/terdel/0/doc/54"/>
    <hyperlink ref="B34" r:id="rId44" display="http://www.krskstate.ru/msu/terdel/0/doc/47"/>
    <hyperlink ref="B49" r:id="rId45" display="http://www.krskstate.ru/msu/terdel/0/doc/10"/>
    <hyperlink ref="B45" r:id="rId46" display="http://www.krskstate.ru/msu/terdel/0/doc/23"/>
    <hyperlink ref="B35" r:id="rId47" display="http://www.krskstate.ru/msu/terdel/0/doc/41"/>
    <hyperlink ref="B52" r:id="rId48" display="http://www.krskstate.ru/msu/terdel/0/doc/19"/>
    <hyperlink ref="B28" r:id="rId49" display="http://www.krskstate.ru/msu/terdel/0/doc/32"/>
    <hyperlink ref="B36" r:id="rId50" display="http://www.krskstate.ru/msu/terdel/0/doc/26"/>
    <hyperlink ref="B53" r:id="rId51" display="http://www.krskstate.ru/msu/terdel/0/doc/31"/>
    <hyperlink ref="B58" r:id="rId52" display="http://www.krskstate.ru/msu/terdel/0/doc/38"/>
    <hyperlink ref="B43" r:id="rId53" display="http://www.krskstate.ru/msu/terdel/0/doc/58"/>
    <hyperlink ref="B29" r:id="rId54" display="http://www.krskstate.ru/msu/terdel/0/doc/48"/>
    <hyperlink ref="B55" r:id="rId55" display="http://www.krskstate.ru/msu/terdel/0/doc/21"/>
    <hyperlink ref="B46" r:id="rId56" display="http://www.krskstate.ru/msu/terdel/0/doc/49"/>
    <hyperlink ref="B25" r:id="rId57" display="http://www.krskstate.ru/msu/terdel/0/doc/35"/>
    <hyperlink ref="B26" r:id="rId58" display="http://www.krskstate.ru/msu/terdel/0/doc/39"/>
    <hyperlink ref="B32" r:id="rId59" display="http://www.krskstate.ru/msu/terdel/0/doc/57"/>
    <hyperlink ref="B31" r:id="rId60" display="http://www.krskstate.ru/msu/terdel/0/doc/14"/>
    <hyperlink ref="B66" r:id="rId61" display="http://www.krskstate.ru/msu/terdel/0/doc/59"/>
  </hyperlinks>
  <pageMargins left="0.70866141732283472" right="0.70866141732283472" top="0.74803149606299213" bottom="0.74803149606299213" header="0.31496062992125984" footer="0.31496062992125984"/>
  <pageSetup paperSize="9" scale="37" fitToHeight="2" orientation="landscape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85" zoomScaleNormal="85" workbookViewId="0">
      <selection activeCell="F2" sqref="F2"/>
    </sheetView>
  </sheetViews>
  <sheetFormatPr defaultRowHeight="15" x14ac:dyDescent="0.25"/>
  <cols>
    <col min="1" max="1" width="20.42578125" customWidth="1"/>
    <col min="2" max="2" width="15" customWidth="1"/>
    <col min="3" max="3" width="29.140625" customWidth="1"/>
  </cols>
  <sheetData>
    <row r="1" spans="1:8" ht="55.5" customHeight="1" x14ac:dyDescent="0.25">
      <c r="A1" s="16" t="s">
        <v>207</v>
      </c>
      <c r="B1" s="17">
        <v>43709</v>
      </c>
      <c r="C1" s="17">
        <v>43831</v>
      </c>
      <c r="D1" s="16" t="s">
        <v>206</v>
      </c>
      <c r="E1" s="16" t="s">
        <v>205</v>
      </c>
      <c r="F1" s="16" t="s">
        <v>204</v>
      </c>
      <c r="G1" s="16" t="s">
        <v>202</v>
      </c>
      <c r="H1" s="16" t="s">
        <v>203</v>
      </c>
    </row>
    <row r="2" spans="1:8" ht="39.75" customHeight="1" x14ac:dyDescent="0.25">
      <c r="A2" s="6" t="s">
        <v>93</v>
      </c>
      <c r="B2" s="7" t="s">
        <v>94</v>
      </c>
      <c r="C2" s="8" t="s">
        <v>95</v>
      </c>
      <c r="D2" s="9">
        <v>12410</v>
      </c>
      <c r="E2" s="1">
        <v>1904</v>
      </c>
      <c r="F2" s="5">
        <v>12410</v>
      </c>
      <c r="G2" s="10">
        <f>(E2*100)/F2</f>
        <v>15.342465753424657</v>
      </c>
      <c r="H2">
        <v>10</v>
      </c>
    </row>
    <row r="3" spans="1:8" ht="39" x14ac:dyDescent="0.25">
      <c r="A3" s="6" t="s">
        <v>96</v>
      </c>
      <c r="B3" s="8" t="s">
        <v>97</v>
      </c>
      <c r="C3" s="11" t="s">
        <v>98</v>
      </c>
      <c r="D3" s="9">
        <v>2843</v>
      </c>
      <c r="E3" s="1">
        <v>662</v>
      </c>
      <c r="F3" s="5">
        <v>2843</v>
      </c>
      <c r="G3" s="10">
        <f t="shared" ref="G3:G62" si="0">(E3*100)/F3</f>
        <v>23.285262047133308</v>
      </c>
      <c r="H3">
        <v>10</v>
      </c>
    </row>
    <row r="4" spans="1:8" ht="39" x14ac:dyDescent="0.25">
      <c r="A4" s="6" t="s">
        <v>99</v>
      </c>
      <c r="B4" s="8" t="s">
        <v>100</v>
      </c>
      <c r="C4" s="8" t="s">
        <v>100</v>
      </c>
      <c r="D4" s="9">
        <v>2193</v>
      </c>
      <c r="E4" s="1">
        <v>300</v>
      </c>
      <c r="F4" s="5">
        <v>2180</v>
      </c>
      <c r="G4" s="10">
        <f t="shared" si="0"/>
        <v>13.761467889908257</v>
      </c>
      <c r="H4">
        <v>10</v>
      </c>
    </row>
    <row r="5" spans="1:8" ht="39" x14ac:dyDescent="0.25">
      <c r="A5" s="6" t="s">
        <v>101</v>
      </c>
      <c r="B5" s="8" t="s">
        <v>102</v>
      </c>
      <c r="C5" s="8" t="s">
        <v>103</v>
      </c>
      <c r="D5" s="9">
        <v>2936</v>
      </c>
      <c r="E5" s="1">
        <v>355</v>
      </c>
      <c r="F5" s="5">
        <v>3241</v>
      </c>
      <c r="G5" s="10">
        <f t="shared" si="0"/>
        <v>10.953409441530392</v>
      </c>
      <c r="H5">
        <v>10</v>
      </c>
    </row>
    <row r="6" spans="1:8" ht="39" x14ac:dyDescent="0.25">
      <c r="A6" s="6" t="s">
        <v>104</v>
      </c>
      <c r="B6" s="8" t="s">
        <v>105</v>
      </c>
      <c r="C6" s="8"/>
      <c r="D6" s="8"/>
      <c r="E6" s="1">
        <v>511</v>
      </c>
      <c r="F6" s="5">
        <v>2375</v>
      </c>
      <c r="G6" s="10">
        <f t="shared" si="0"/>
        <v>21.515789473684212</v>
      </c>
      <c r="H6">
        <v>10</v>
      </c>
    </row>
    <row r="7" spans="1:8" ht="51.75" x14ac:dyDescent="0.25">
      <c r="A7" s="6" t="s">
        <v>106</v>
      </c>
      <c r="B7" s="8" t="s">
        <v>107</v>
      </c>
      <c r="C7" s="8"/>
      <c r="D7" s="8"/>
      <c r="E7" s="1">
        <v>1758</v>
      </c>
      <c r="F7" s="5">
        <v>10247</v>
      </c>
      <c r="G7" s="10">
        <f t="shared" si="0"/>
        <v>17.156240850980776</v>
      </c>
      <c r="H7">
        <v>10</v>
      </c>
    </row>
    <row r="8" spans="1:8" ht="39" x14ac:dyDescent="0.25">
      <c r="A8" s="6" t="s">
        <v>108</v>
      </c>
      <c r="B8" s="8" t="s">
        <v>109</v>
      </c>
      <c r="C8" s="8" t="s">
        <v>110</v>
      </c>
      <c r="D8" s="9">
        <v>118593</v>
      </c>
      <c r="E8" s="1">
        <v>9989</v>
      </c>
      <c r="F8" s="5">
        <v>118964</v>
      </c>
      <c r="G8" s="10">
        <f t="shared" si="0"/>
        <v>8.3966578124474633</v>
      </c>
      <c r="H8">
        <v>10</v>
      </c>
    </row>
    <row r="9" spans="1:8" ht="39" x14ac:dyDescent="0.25">
      <c r="A9" s="6" t="s">
        <v>111</v>
      </c>
      <c r="B9" s="8" t="s">
        <v>112</v>
      </c>
      <c r="C9" s="8" t="s">
        <v>113</v>
      </c>
      <c r="D9" s="9">
        <v>7167</v>
      </c>
      <c r="E9" s="1">
        <v>1401</v>
      </c>
      <c r="F9" s="5">
        <v>7930</v>
      </c>
      <c r="G9" s="10">
        <f t="shared" si="0"/>
        <v>17.667087011349306</v>
      </c>
      <c r="H9">
        <v>10</v>
      </c>
    </row>
    <row r="10" spans="1:8" ht="26.25" x14ac:dyDescent="0.25">
      <c r="A10" s="6" t="s">
        <v>114</v>
      </c>
      <c r="B10" s="8" t="s">
        <v>115</v>
      </c>
      <c r="C10" s="8" t="s">
        <v>116</v>
      </c>
      <c r="D10" s="9">
        <v>10115</v>
      </c>
      <c r="E10" s="1">
        <v>2104</v>
      </c>
      <c r="F10" s="5">
        <v>9567</v>
      </c>
      <c r="G10" s="10">
        <f t="shared" si="0"/>
        <v>21.992265077871853</v>
      </c>
      <c r="H10">
        <v>10</v>
      </c>
    </row>
    <row r="11" spans="1:8" ht="39" x14ac:dyDescent="0.25">
      <c r="A11" s="6" t="s">
        <v>117</v>
      </c>
      <c r="B11" s="8" t="s">
        <v>118</v>
      </c>
      <c r="C11" s="8" t="s">
        <v>119</v>
      </c>
      <c r="D11" s="9">
        <v>4917</v>
      </c>
      <c r="E11" s="1">
        <v>823</v>
      </c>
      <c r="F11" s="5">
        <v>5579</v>
      </c>
      <c r="G11" s="10">
        <f t="shared" si="0"/>
        <v>14.751747625022405</v>
      </c>
      <c r="H11">
        <v>10</v>
      </c>
    </row>
    <row r="12" spans="1:8" ht="39" x14ac:dyDescent="0.25">
      <c r="A12" s="6" t="s">
        <v>120</v>
      </c>
      <c r="B12" s="8" t="s">
        <v>121</v>
      </c>
      <c r="C12" s="8"/>
      <c r="D12" s="8"/>
      <c r="E12" s="1">
        <v>1306</v>
      </c>
      <c r="F12" s="5">
        <v>23916</v>
      </c>
      <c r="G12" s="10">
        <f t="shared" si="0"/>
        <v>5.4607793945475835</v>
      </c>
      <c r="H12">
        <v>10</v>
      </c>
    </row>
    <row r="13" spans="1:8" ht="50.25" customHeight="1" x14ac:dyDescent="0.25">
      <c r="A13" s="6" t="s">
        <v>122</v>
      </c>
      <c r="B13" s="8" t="s">
        <v>123</v>
      </c>
      <c r="C13" s="12" t="s">
        <v>124</v>
      </c>
      <c r="D13" s="9">
        <v>4545</v>
      </c>
      <c r="E13" s="1">
        <v>539</v>
      </c>
      <c r="F13" s="5">
        <v>5086</v>
      </c>
      <c r="G13" s="10">
        <f t="shared" si="0"/>
        <v>10.597719229256784</v>
      </c>
      <c r="H13">
        <v>10</v>
      </c>
    </row>
    <row r="14" spans="1:8" ht="26.25" x14ac:dyDescent="0.25">
      <c r="A14" s="6" t="s">
        <v>125</v>
      </c>
      <c r="B14" s="8" t="s">
        <v>126</v>
      </c>
      <c r="C14" s="8" t="s">
        <v>127</v>
      </c>
      <c r="D14" s="8"/>
      <c r="E14" s="1">
        <v>1400</v>
      </c>
      <c r="F14" s="5">
        <v>5396</v>
      </c>
      <c r="G14" s="10">
        <f t="shared" si="0"/>
        <v>25.945144551519643</v>
      </c>
      <c r="H14">
        <v>20</v>
      </c>
    </row>
    <row r="15" spans="1:8" ht="39" x14ac:dyDescent="0.25">
      <c r="A15" s="6" t="s">
        <v>128</v>
      </c>
      <c r="B15" s="8" t="s">
        <v>129</v>
      </c>
      <c r="C15" s="8" t="s">
        <v>130</v>
      </c>
      <c r="D15" s="9">
        <v>991</v>
      </c>
      <c r="E15" s="1">
        <v>237</v>
      </c>
      <c r="F15" s="5">
        <v>1127</v>
      </c>
      <c r="G15" s="10">
        <f t="shared" si="0"/>
        <v>21.029281277728483</v>
      </c>
      <c r="H15">
        <v>10</v>
      </c>
    </row>
    <row r="16" spans="1:8" ht="39" x14ac:dyDescent="0.25">
      <c r="A16" s="6" t="s">
        <v>5</v>
      </c>
      <c r="B16" s="8" t="s">
        <v>131</v>
      </c>
      <c r="C16" s="8" t="s">
        <v>132</v>
      </c>
      <c r="D16" s="9">
        <v>593</v>
      </c>
      <c r="E16" s="1">
        <v>54</v>
      </c>
      <c r="F16" s="5">
        <v>598</v>
      </c>
      <c r="G16" s="10">
        <f t="shared" si="0"/>
        <v>9.0301003344481607</v>
      </c>
      <c r="H16">
        <v>10</v>
      </c>
    </row>
    <row r="17" spans="1:8" ht="39" x14ac:dyDescent="0.25">
      <c r="A17" s="6" t="s">
        <v>133</v>
      </c>
      <c r="B17" s="8" t="s">
        <v>134</v>
      </c>
      <c r="C17" s="8" t="s">
        <v>135</v>
      </c>
      <c r="D17" s="9">
        <v>7501</v>
      </c>
      <c r="E17" s="1">
        <v>958</v>
      </c>
      <c r="F17" s="5">
        <v>8318</v>
      </c>
      <c r="G17" s="10">
        <f t="shared" si="0"/>
        <v>11.517191632603991</v>
      </c>
      <c r="H17">
        <v>10</v>
      </c>
    </row>
    <row r="18" spans="1:8" ht="51.75" x14ac:dyDescent="0.25">
      <c r="A18" s="6" t="s">
        <v>136</v>
      </c>
      <c r="B18" s="8" t="s">
        <v>137</v>
      </c>
      <c r="C18" s="8" t="s">
        <v>138</v>
      </c>
      <c r="D18" s="8"/>
      <c r="E18" s="1">
        <v>1546</v>
      </c>
      <c r="F18" s="5">
        <v>6196</v>
      </c>
      <c r="G18" s="10">
        <f t="shared" si="0"/>
        <v>24.951581665590705</v>
      </c>
      <c r="H18">
        <v>10</v>
      </c>
    </row>
    <row r="19" spans="1:8" ht="39" x14ac:dyDescent="0.25">
      <c r="A19" s="6" t="s">
        <v>45</v>
      </c>
      <c r="B19" s="8" t="s">
        <v>139</v>
      </c>
      <c r="C19" s="8" t="s">
        <v>140</v>
      </c>
      <c r="D19" s="9">
        <v>2653</v>
      </c>
      <c r="E19" s="1">
        <v>590</v>
      </c>
      <c r="F19" s="5">
        <v>2697</v>
      </c>
      <c r="G19" s="10">
        <f t="shared" si="0"/>
        <v>21.876158694846126</v>
      </c>
      <c r="H19">
        <v>10</v>
      </c>
    </row>
    <row r="20" spans="1:8" ht="39" x14ac:dyDescent="0.25">
      <c r="A20" s="6" t="s">
        <v>46</v>
      </c>
      <c r="B20" s="8" t="s">
        <v>141</v>
      </c>
      <c r="C20" s="8"/>
      <c r="D20" s="8"/>
      <c r="E20" s="1">
        <v>310</v>
      </c>
      <c r="F20" s="5">
        <v>1682</v>
      </c>
      <c r="G20" s="10">
        <f t="shared" si="0"/>
        <v>18.430439952437574</v>
      </c>
      <c r="H20">
        <v>10</v>
      </c>
    </row>
    <row r="21" spans="1:8" ht="39" x14ac:dyDescent="0.25">
      <c r="A21" s="6" t="s">
        <v>47</v>
      </c>
      <c r="B21" s="8" t="s">
        <v>142</v>
      </c>
      <c r="C21" s="8" t="s">
        <v>143</v>
      </c>
      <c r="D21" s="9">
        <v>2218</v>
      </c>
      <c r="E21" s="1">
        <v>1055</v>
      </c>
      <c r="F21" s="5">
        <v>2512</v>
      </c>
      <c r="G21" s="10">
        <f t="shared" si="0"/>
        <v>41.998407643312099</v>
      </c>
      <c r="H21">
        <v>20</v>
      </c>
    </row>
    <row r="22" spans="1:8" ht="39" x14ac:dyDescent="0.25">
      <c r="A22" s="6" t="s">
        <v>48</v>
      </c>
      <c r="B22" s="8" t="s">
        <v>144</v>
      </c>
      <c r="C22" s="8" t="s">
        <v>145</v>
      </c>
      <c r="D22" s="9">
        <v>4417</v>
      </c>
      <c r="E22" s="1">
        <v>352</v>
      </c>
      <c r="F22" s="5">
        <v>4479</v>
      </c>
      <c r="G22" s="10">
        <f t="shared" si="0"/>
        <v>7.8588970752400087</v>
      </c>
      <c r="H22">
        <v>10</v>
      </c>
    </row>
    <row r="23" spans="1:8" ht="39" x14ac:dyDescent="0.25">
      <c r="A23" s="6" t="s">
        <v>49</v>
      </c>
      <c r="B23" s="8" t="s">
        <v>146</v>
      </c>
      <c r="C23" s="13" t="s">
        <v>147</v>
      </c>
      <c r="D23" s="9">
        <v>1111</v>
      </c>
      <c r="E23" s="1">
        <v>176</v>
      </c>
      <c r="F23" s="5">
        <v>1111</v>
      </c>
      <c r="G23" s="10">
        <f t="shared" si="0"/>
        <v>15.841584158415841</v>
      </c>
      <c r="H23">
        <v>10</v>
      </c>
    </row>
    <row r="24" spans="1:8" ht="39" x14ac:dyDescent="0.25">
      <c r="A24" s="6" t="s">
        <v>50</v>
      </c>
      <c r="B24" s="8" t="s">
        <v>148</v>
      </c>
      <c r="C24" s="8" t="s">
        <v>149</v>
      </c>
      <c r="D24" s="9">
        <v>1057</v>
      </c>
      <c r="E24" s="1">
        <v>168</v>
      </c>
      <c r="F24" s="5">
        <v>1069</v>
      </c>
      <c r="G24" s="10">
        <f t="shared" si="0"/>
        <v>15.715622076707202</v>
      </c>
      <c r="H24">
        <v>10</v>
      </c>
    </row>
    <row r="25" spans="1:8" ht="51.75" x14ac:dyDescent="0.25">
      <c r="A25" s="6" t="s">
        <v>51</v>
      </c>
      <c r="B25" s="8" t="s">
        <v>150</v>
      </c>
      <c r="C25" s="8"/>
      <c r="D25" s="8"/>
      <c r="E25" s="1">
        <v>1182</v>
      </c>
      <c r="F25" s="5">
        <v>5566</v>
      </c>
      <c r="G25" s="10">
        <f t="shared" si="0"/>
        <v>21.236076176787638</v>
      </c>
      <c r="H25">
        <v>10</v>
      </c>
    </row>
    <row r="26" spans="1:8" ht="26.25" x14ac:dyDescent="0.25">
      <c r="A26" s="6" t="s">
        <v>52</v>
      </c>
      <c r="B26" s="8" t="s">
        <v>151</v>
      </c>
      <c r="C26" s="8" t="s">
        <v>152</v>
      </c>
      <c r="D26" s="9">
        <v>1785</v>
      </c>
      <c r="E26" s="1">
        <v>460</v>
      </c>
      <c r="F26" s="5">
        <v>2007</v>
      </c>
      <c r="G26" s="10">
        <f t="shared" si="0"/>
        <v>22.9197807673144</v>
      </c>
      <c r="H26">
        <v>10</v>
      </c>
    </row>
    <row r="27" spans="1:8" ht="39" x14ac:dyDescent="0.25">
      <c r="A27" s="6" t="s">
        <v>53</v>
      </c>
      <c r="B27" s="8" t="s">
        <v>153</v>
      </c>
      <c r="C27" s="8"/>
      <c r="D27" s="8"/>
      <c r="E27" s="1">
        <v>33</v>
      </c>
      <c r="F27" s="5">
        <v>918</v>
      </c>
      <c r="G27" s="10">
        <f t="shared" si="0"/>
        <v>3.5947712418300655</v>
      </c>
      <c r="H27">
        <v>10</v>
      </c>
    </row>
    <row r="28" spans="1:8" ht="39" x14ac:dyDescent="0.25">
      <c r="A28" s="6" t="s">
        <v>54</v>
      </c>
      <c r="B28" s="8" t="s">
        <v>154</v>
      </c>
      <c r="C28" s="8"/>
      <c r="D28" s="8"/>
      <c r="E28" s="1">
        <v>386</v>
      </c>
      <c r="F28" s="5">
        <v>1719</v>
      </c>
      <c r="G28" s="10">
        <f t="shared" si="0"/>
        <v>22.454915648632927</v>
      </c>
      <c r="H28">
        <v>10</v>
      </c>
    </row>
    <row r="29" spans="1:8" ht="39" x14ac:dyDescent="0.25">
      <c r="A29" s="6" t="s">
        <v>55</v>
      </c>
      <c r="B29" s="8" t="s">
        <v>155</v>
      </c>
      <c r="C29" s="8"/>
      <c r="D29" s="8"/>
      <c r="E29" s="1">
        <v>1080</v>
      </c>
      <c r="F29" s="5">
        <v>5974</v>
      </c>
      <c r="G29" s="10">
        <f t="shared" si="0"/>
        <v>18.078339471041179</v>
      </c>
      <c r="H29">
        <v>10</v>
      </c>
    </row>
    <row r="30" spans="1:8" ht="39" x14ac:dyDescent="0.25">
      <c r="A30" s="6" t="s">
        <v>56</v>
      </c>
      <c r="B30" s="8" t="s">
        <v>156</v>
      </c>
      <c r="C30" s="8" t="s">
        <v>156</v>
      </c>
      <c r="D30" s="8"/>
      <c r="E30" s="1">
        <v>504</v>
      </c>
      <c r="F30" s="5">
        <v>3262</v>
      </c>
      <c r="G30" s="10">
        <f t="shared" si="0"/>
        <v>15.450643776824034</v>
      </c>
      <c r="H30">
        <v>10</v>
      </c>
    </row>
    <row r="31" spans="1:8" ht="39" x14ac:dyDescent="0.25">
      <c r="A31" s="6" t="s">
        <v>57</v>
      </c>
      <c r="B31" s="8" t="s">
        <v>157</v>
      </c>
      <c r="C31" s="8" t="s">
        <v>158</v>
      </c>
      <c r="D31" s="9">
        <v>2401</v>
      </c>
      <c r="E31" s="1">
        <v>186</v>
      </c>
      <c r="F31" s="5">
        <v>2689</v>
      </c>
      <c r="G31" s="10">
        <f t="shared" si="0"/>
        <v>6.9170695425808848</v>
      </c>
      <c r="H31">
        <v>10</v>
      </c>
    </row>
    <row r="32" spans="1:8" ht="39" x14ac:dyDescent="0.25">
      <c r="A32" s="6" t="s">
        <v>58</v>
      </c>
      <c r="B32" s="8" t="s">
        <v>159</v>
      </c>
      <c r="C32" s="8"/>
      <c r="D32" s="8"/>
      <c r="E32" s="1">
        <v>272</v>
      </c>
      <c r="F32" s="5">
        <v>1568</v>
      </c>
      <c r="G32" s="10">
        <f t="shared" si="0"/>
        <v>17.346938775510203</v>
      </c>
      <c r="H32">
        <v>10</v>
      </c>
    </row>
    <row r="33" spans="1:8" ht="39" x14ac:dyDescent="0.25">
      <c r="A33" s="6" t="s">
        <v>59</v>
      </c>
      <c r="B33" s="8" t="s">
        <v>160</v>
      </c>
      <c r="C33" s="8" t="s">
        <v>161</v>
      </c>
      <c r="D33" s="8"/>
      <c r="E33" s="1">
        <v>715</v>
      </c>
      <c r="F33" s="5">
        <v>2979</v>
      </c>
      <c r="G33" s="10">
        <f t="shared" si="0"/>
        <v>24.001342732460557</v>
      </c>
      <c r="H33">
        <v>10</v>
      </c>
    </row>
    <row r="34" spans="1:8" ht="26.25" x14ac:dyDescent="0.25">
      <c r="A34" s="6" t="s">
        <v>60</v>
      </c>
      <c r="B34" s="8" t="s">
        <v>162</v>
      </c>
      <c r="C34" s="8" t="s">
        <v>163</v>
      </c>
      <c r="D34" s="8"/>
      <c r="E34" s="1">
        <v>0</v>
      </c>
      <c r="F34" s="5">
        <v>2035</v>
      </c>
      <c r="G34" s="10">
        <f t="shared" si="0"/>
        <v>0</v>
      </c>
      <c r="H34">
        <v>0</v>
      </c>
    </row>
    <row r="35" spans="1:8" ht="39" x14ac:dyDescent="0.25">
      <c r="A35" s="6" t="s">
        <v>61</v>
      </c>
      <c r="B35" s="8" t="s">
        <v>164</v>
      </c>
      <c r="C35" s="8"/>
      <c r="D35" s="8"/>
      <c r="E35" s="1">
        <v>340</v>
      </c>
      <c r="F35" s="5">
        <v>1258</v>
      </c>
      <c r="G35" s="10">
        <f t="shared" si="0"/>
        <v>27.027027027027028</v>
      </c>
      <c r="H35">
        <v>20</v>
      </c>
    </row>
    <row r="36" spans="1:8" ht="39" x14ac:dyDescent="0.25">
      <c r="A36" s="6" t="s">
        <v>62</v>
      </c>
      <c r="B36" s="8" t="s">
        <v>165</v>
      </c>
      <c r="C36" s="8" t="s">
        <v>166</v>
      </c>
      <c r="D36" s="9">
        <v>2693</v>
      </c>
      <c r="E36" s="1">
        <v>1014</v>
      </c>
      <c r="F36" s="5">
        <v>3031</v>
      </c>
      <c r="G36" s="10">
        <f t="shared" si="0"/>
        <v>33.454305509732762</v>
      </c>
      <c r="H36">
        <v>20</v>
      </c>
    </row>
    <row r="37" spans="1:8" ht="39" x14ac:dyDescent="0.25">
      <c r="A37" s="6" t="s">
        <v>63</v>
      </c>
      <c r="B37" s="8" t="s">
        <v>167</v>
      </c>
      <c r="C37" s="8"/>
      <c r="D37" s="8"/>
      <c r="E37" s="1">
        <v>361</v>
      </c>
      <c r="F37" s="5">
        <v>2057</v>
      </c>
      <c r="G37" s="10">
        <f t="shared" si="0"/>
        <v>17.54982984929509</v>
      </c>
      <c r="H37">
        <v>10</v>
      </c>
    </row>
    <row r="38" spans="1:8" ht="39" x14ac:dyDescent="0.25">
      <c r="A38" s="6" t="s">
        <v>64</v>
      </c>
      <c r="B38" s="8" t="s">
        <v>168</v>
      </c>
      <c r="C38" s="8"/>
      <c r="D38" s="8"/>
      <c r="E38" s="1">
        <v>113</v>
      </c>
      <c r="F38" s="5">
        <v>2425</v>
      </c>
      <c r="G38" s="10">
        <f t="shared" si="0"/>
        <v>4.65979381443299</v>
      </c>
      <c r="H38">
        <v>10</v>
      </c>
    </row>
    <row r="39" spans="1:8" ht="39" x14ac:dyDescent="0.25">
      <c r="A39" s="6" t="s">
        <v>65</v>
      </c>
      <c r="B39" s="8" t="s">
        <v>169</v>
      </c>
      <c r="C39" s="8" t="s">
        <v>170</v>
      </c>
      <c r="D39" s="8"/>
      <c r="E39" s="1">
        <v>574</v>
      </c>
      <c r="F39" s="5">
        <v>1942</v>
      </c>
      <c r="G39" s="10">
        <f t="shared" si="0"/>
        <v>29.557157569515962</v>
      </c>
      <c r="H39">
        <v>20</v>
      </c>
    </row>
    <row r="40" spans="1:8" ht="26.25" x14ac:dyDescent="0.25">
      <c r="A40" s="6" t="s">
        <v>66</v>
      </c>
      <c r="B40" s="8" t="s">
        <v>171</v>
      </c>
      <c r="C40" s="8" t="s">
        <v>172</v>
      </c>
      <c r="D40" s="9">
        <v>1807</v>
      </c>
      <c r="E40" s="1">
        <v>723</v>
      </c>
      <c r="F40" s="5">
        <v>1829</v>
      </c>
      <c r="G40" s="10">
        <f t="shared" si="0"/>
        <v>39.529797703663206</v>
      </c>
      <c r="H40">
        <v>20</v>
      </c>
    </row>
    <row r="41" spans="1:8" ht="39" x14ac:dyDescent="0.25">
      <c r="A41" s="6" t="s">
        <v>67</v>
      </c>
      <c r="B41" s="8" t="s">
        <v>173</v>
      </c>
      <c r="C41" s="8"/>
      <c r="D41" s="8"/>
      <c r="E41" s="1">
        <v>510</v>
      </c>
      <c r="F41" s="5">
        <v>5850</v>
      </c>
      <c r="G41" s="10">
        <f t="shared" si="0"/>
        <v>8.7179487179487172</v>
      </c>
      <c r="H41">
        <v>10</v>
      </c>
    </row>
    <row r="42" spans="1:8" ht="39" x14ac:dyDescent="0.25">
      <c r="A42" s="6" t="s">
        <v>68</v>
      </c>
      <c r="B42" s="8" t="s">
        <v>174</v>
      </c>
      <c r="C42" s="8"/>
      <c r="D42" s="8"/>
      <c r="E42" s="1">
        <v>762</v>
      </c>
      <c r="F42" s="5">
        <v>1864</v>
      </c>
      <c r="G42" s="10">
        <f t="shared" si="0"/>
        <v>40.87982832618026</v>
      </c>
      <c r="H42">
        <v>20</v>
      </c>
    </row>
    <row r="43" spans="1:8" ht="39" x14ac:dyDescent="0.25">
      <c r="A43" s="6" t="s">
        <v>69</v>
      </c>
      <c r="B43" s="8" t="s">
        <v>175</v>
      </c>
      <c r="C43" s="8"/>
      <c r="D43" s="8"/>
      <c r="E43" s="1">
        <v>1087</v>
      </c>
      <c r="F43" s="5">
        <v>3096</v>
      </c>
      <c r="G43" s="10">
        <f t="shared" si="0"/>
        <v>35.109819121447032</v>
      </c>
      <c r="H43">
        <v>20</v>
      </c>
    </row>
    <row r="44" spans="1:8" ht="39" x14ac:dyDescent="0.25">
      <c r="A44" s="6" t="s">
        <v>70</v>
      </c>
      <c r="B44" s="8" t="s">
        <v>176</v>
      </c>
      <c r="C44" s="8"/>
      <c r="D44" s="8"/>
      <c r="E44" s="1">
        <v>584</v>
      </c>
      <c r="F44" s="5">
        <v>1897</v>
      </c>
      <c r="G44" s="10">
        <f t="shared" si="0"/>
        <v>30.785450711649975</v>
      </c>
      <c r="H44">
        <v>20</v>
      </c>
    </row>
    <row r="45" spans="1:8" ht="39" x14ac:dyDescent="0.25">
      <c r="A45" s="6" t="s">
        <v>71</v>
      </c>
      <c r="B45" s="8" t="s">
        <v>177</v>
      </c>
      <c r="C45" s="8" t="s">
        <v>178</v>
      </c>
      <c r="D45" s="9">
        <v>2561</v>
      </c>
      <c r="E45" s="1">
        <v>301</v>
      </c>
      <c r="F45" s="5">
        <v>2575</v>
      </c>
      <c r="G45" s="10">
        <f t="shared" si="0"/>
        <v>11.689320388349515</v>
      </c>
      <c r="H45">
        <v>10</v>
      </c>
    </row>
    <row r="46" spans="1:8" ht="39" x14ac:dyDescent="0.25">
      <c r="A46" s="6" t="s">
        <v>72</v>
      </c>
      <c r="B46" s="8" t="s">
        <v>179</v>
      </c>
      <c r="C46" s="8"/>
      <c r="D46" s="8"/>
      <c r="E46" s="1">
        <v>705</v>
      </c>
      <c r="F46" s="5">
        <v>3130</v>
      </c>
      <c r="G46" s="10">
        <f t="shared" si="0"/>
        <v>22.523961661341854</v>
      </c>
      <c r="H46">
        <v>10</v>
      </c>
    </row>
    <row r="47" spans="1:8" ht="26.25" x14ac:dyDescent="0.25">
      <c r="A47" s="6" t="s">
        <v>73</v>
      </c>
      <c r="B47" s="8" t="s">
        <v>180</v>
      </c>
      <c r="C47" s="8" t="s">
        <v>181</v>
      </c>
      <c r="D47" s="9">
        <v>1476</v>
      </c>
      <c r="E47" s="1">
        <v>452</v>
      </c>
      <c r="F47" s="5">
        <v>1646</v>
      </c>
      <c r="G47" s="10">
        <f t="shared" si="0"/>
        <v>27.460510328068043</v>
      </c>
      <c r="H47">
        <v>20</v>
      </c>
    </row>
    <row r="48" spans="1:8" ht="39" x14ac:dyDescent="0.25">
      <c r="A48" s="6" t="s">
        <v>74</v>
      </c>
      <c r="B48" s="8" t="s">
        <v>182</v>
      </c>
      <c r="C48" s="8"/>
      <c r="D48" s="8"/>
      <c r="E48" s="1">
        <v>570</v>
      </c>
      <c r="F48" s="5">
        <v>1091</v>
      </c>
      <c r="G48" s="10">
        <f t="shared" si="0"/>
        <v>52.245646196150318</v>
      </c>
      <c r="H48">
        <v>30</v>
      </c>
    </row>
    <row r="49" spans="1:8" ht="39" x14ac:dyDescent="0.25">
      <c r="A49" s="6" t="s">
        <v>75</v>
      </c>
      <c r="B49" s="8" t="s">
        <v>183</v>
      </c>
      <c r="C49" s="8"/>
      <c r="D49" s="8"/>
      <c r="E49" s="1">
        <v>239</v>
      </c>
      <c r="F49" s="5">
        <v>955</v>
      </c>
      <c r="G49" s="10">
        <f t="shared" si="0"/>
        <v>25.026178010471206</v>
      </c>
      <c r="H49">
        <v>10</v>
      </c>
    </row>
    <row r="50" spans="1:8" ht="39" x14ac:dyDescent="0.25">
      <c r="A50" s="6" t="s">
        <v>76</v>
      </c>
      <c r="B50" s="8" t="s">
        <v>184</v>
      </c>
      <c r="C50" s="8" t="s">
        <v>185</v>
      </c>
      <c r="D50" s="14">
        <v>3645</v>
      </c>
      <c r="E50" s="1">
        <v>685</v>
      </c>
      <c r="F50" s="5">
        <v>4123</v>
      </c>
      <c r="G50" s="10">
        <f t="shared" si="0"/>
        <v>16.614115934998786</v>
      </c>
      <c r="H50">
        <v>10</v>
      </c>
    </row>
    <row r="51" spans="1:8" ht="39" x14ac:dyDescent="0.25">
      <c r="A51" s="6" t="s">
        <v>77</v>
      </c>
      <c r="B51" s="8" t="s">
        <v>186</v>
      </c>
      <c r="C51" s="8"/>
      <c r="D51" s="8"/>
      <c r="E51" s="1">
        <v>293</v>
      </c>
      <c r="F51" s="5">
        <v>1392</v>
      </c>
      <c r="G51" s="10">
        <f t="shared" si="0"/>
        <v>21.048850574712645</v>
      </c>
      <c r="H51">
        <v>10</v>
      </c>
    </row>
    <row r="52" spans="1:8" ht="39" x14ac:dyDescent="0.25">
      <c r="A52" s="6" t="s">
        <v>78</v>
      </c>
      <c r="B52" s="8" t="s">
        <v>187</v>
      </c>
      <c r="C52" s="8" t="s">
        <v>188</v>
      </c>
      <c r="D52" s="9">
        <v>1177</v>
      </c>
      <c r="E52" s="1">
        <v>342</v>
      </c>
      <c r="F52" s="5">
        <v>1322</v>
      </c>
      <c r="G52" s="10">
        <f t="shared" si="0"/>
        <v>25.869894099848715</v>
      </c>
      <c r="H52">
        <v>20</v>
      </c>
    </row>
    <row r="53" spans="1:8" ht="39" x14ac:dyDescent="0.25">
      <c r="A53" s="6" t="s">
        <v>79</v>
      </c>
      <c r="B53" s="8" t="s">
        <v>189</v>
      </c>
      <c r="C53" s="8"/>
      <c r="D53" s="8"/>
      <c r="E53" s="1">
        <v>427</v>
      </c>
      <c r="F53" s="5">
        <v>2389</v>
      </c>
      <c r="G53" s="10">
        <f t="shared" si="0"/>
        <v>17.873587275010465</v>
      </c>
      <c r="H53">
        <v>10</v>
      </c>
    </row>
    <row r="54" spans="1:8" ht="39" x14ac:dyDescent="0.25">
      <c r="A54" s="6" t="s">
        <v>81</v>
      </c>
      <c r="B54" s="8" t="s">
        <v>190</v>
      </c>
      <c r="C54" s="8"/>
      <c r="D54" s="8"/>
      <c r="E54" s="1">
        <v>680</v>
      </c>
      <c r="F54" s="5">
        <v>1319</v>
      </c>
      <c r="G54" s="10">
        <f t="shared" si="0"/>
        <v>51.554207733131157</v>
      </c>
      <c r="H54">
        <v>30</v>
      </c>
    </row>
    <row r="55" spans="1:8" ht="39" x14ac:dyDescent="0.25">
      <c r="A55" s="6" t="s">
        <v>80</v>
      </c>
      <c r="B55" s="8" t="s">
        <v>191</v>
      </c>
      <c r="C55" s="8"/>
      <c r="D55" s="8"/>
      <c r="E55" s="1">
        <v>762</v>
      </c>
      <c r="F55" s="5">
        <v>5010</v>
      </c>
      <c r="G55" s="10">
        <f t="shared" si="0"/>
        <v>15.209580838323353</v>
      </c>
      <c r="H55">
        <v>10</v>
      </c>
    </row>
    <row r="56" spans="1:8" ht="39" x14ac:dyDescent="0.25">
      <c r="A56" s="6" t="s">
        <v>82</v>
      </c>
      <c r="B56" s="8" t="s">
        <v>192</v>
      </c>
      <c r="C56" s="8"/>
      <c r="D56" s="8"/>
      <c r="E56" s="1">
        <v>385</v>
      </c>
      <c r="F56" s="5">
        <v>2093</v>
      </c>
      <c r="G56" s="10">
        <f t="shared" si="0"/>
        <v>18.394648829431439</v>
      </c>
      <c r="H56">
        <v>10</v>
      </c>
    </row>
    <row r="57" spans="1:8" ht="39" x14ac:dyDescent="0.25">
      <c r="A57" s="6" t="s">
        <v>83</v>
      </c>
      <c r="B57" s="8" t="s">
        <v>193</v>
      </c>
      <c r="C57" s="8"/>
      <c r="D57" s="8"/>
      <c r="E57" s="1">
        <v>199</v>
      </c>
      <c r="F57" s="5">
        <v>994</v>
      </c>
      <c r="G57" s="10">
        <f t="shared" si="0"/>
        <v>20.020120724346075</v>
      </c>
      <c r="H57">
        <v>10</v>
      </c>
    </row>
    <row r="58" spans="1:8" ht="26.25" x14ac:dyDescent="0.25">
      <c r="A58" s="6" t="s">
        <v>84</v>
      </c>
      <c r="B58" s="8" t="s">
        <v>194</v>
      </c>
      <c r="C58" s="11" t="s">
        <v>195</v>
      </c>
      <c r="D58" s="9">
        <v>4306</v>
      </c>
      <c r="E58" s="1">
        <v>943</v>
      </c>
      <c r="F58" s="5">
        <v>4306</v>
      </c>
      <c r="G58" s="10">
        <f t="shared" si="0"/>
        <v>21.899674872271248</v>
      </c>
      <c r="H58">
        <v>10</v>
      </c>
    </row>
    <row r="59" spans="1:8" ht="39" x14ac:dyDescent="0.25">
      <c r="A59" s="6" t="s">
        <v>85</v>
      </c>
      <c r="B59" s="8" t="s">
        <v>196</v>
      </c>
      <c r="C59" s="8"/>
      <c r="D59" s="9">
        <v>2363</v>
      </c>
      <c r="E59" s="1">
        <v>410</v>
      </c>
      <c r="F59" s="5">
        <v>2383</v>
      </c>
      <c r="G59" s="10">
        <f t="shared" si="0"/>
        <v>17.205203524968528</v>
      </c>
      <c r="H59">
        <v>10</v>
      </c>
    </row>
    <row r="60" spans="1:8" ht="26.25" x14ac:dyDescent="0.25">
      <c r="A60" s="6" t="s">
        <v>86</v>
      </c>
      <c r="B60" s="8" t="s">
        <v>197</v>
      </c>
      <c r="C60" s="8" t="s">
        <v>198</v>
      </c>
      <c r="D60" s="9">
        <v>1649</v>
      </c>
      <c r="E60" s="1">
        <v>333</v>
      </c>
      <c r="F60" s="5">
        <v>1643</v>
      </c>
      <c r="G60" s="10">
        <f t="shared" si="0"/>
        <v>20.267802799756542</v>
      </c>
      <c r="H60">
        <v>10</v>
      </c>
    </row>
    <row r="61" spans="1:8" ht="39" x14ac:dyDescent="0.25">
      <c r="A61" s="6" t="s">
        <v>199</v>
      </c>
      <c r="B61" s="8" t="s">
        <v>200</v>
      </c>
      <c r="C61" s="8"/>
      <c r="D61" s="8"/>
      <c r="E61" s="1">
        <v>95</v>
      </c>
      <c r="F61" s="5">
        <v>4130</v>
      </c>
      <c r="G61" s="10">
        <f t="shared" si="0"/>
        <v>2.3002421307506054</v>
      </c>
      <c r="H61">
        <v>10</v>
      </c>
    </row>
    <row r="62" spans="1:8" ht="39" x14ac:dyDescent="0.25">
      <c r="A62" s="6" t="s">
        <v>87</v>
      </c>
      <c r="B62" s="8" t="s">
        <v>201</v>
      </c>
      <c r="C62" s="8"/>
      <c r="D62" s="8"/>
      <c r="E62" s="1">
        <v>984</v>
      </c>
      <c r="F62" s="5">
        <v>2443</v>
      </c>
      <c r="G62" s="10">
        <f t="shared" si="0"/>
        <v>40.27834629553827</v>
      </c>
      <c r="H62">
        <v>20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pane ySplit="1" topLeftCell="A38" activePane="bottomLeft" state="frozen"/>
      <selection pane="bottomLeft" activeCell="G55" sqref="G55"/>
    </sheetView>
  </sheetViews>
  <sheetFormatPr defaultRowHeight="15" x14ac:dyDescent="0.25"/>
  <cols>
    <col min="1" max="1" width="28.85546875" customWidth="1"/>
    <col min="2" max="2" width="22.85546875" customWidth="1"/>
    <col min="3" max="3" width="27.7109375" customWidth="1"/>
    <col min="4" max="4" width="21.5703125" customWidth="1"/>
    <col min="5" max="5" width="19.140625" customWidth="1"/>
    <col min="6" max="6" width="19" customWidth="1"/>
    <col min="7" max="7" width="12.85546875" customWidth="1"/>
  </cols>
  <sheetData>
    <row r="1" spans="1:13" ht="79.5" customHeight="1" thickBot="1" x14ac:dyDescent="0.3">
      <c r="A1" s="34" t="s">
        <v>220</v>
      </c>
      <c r="B1" s="34" t="s">
        <v>219</v>
      </c>
      <c r="C1" s="34" t="s">
        <v>218</v>
      </c>
      <c r="D1" s="34" t="s">
        <v>217</v>
      </c>
      <c r="E1" s="34" t="s">
        <v>216</v>
      </c>
      <c r="F1" s="35" t="s">
        <v>215</v>
      </c>
      <c r="G1" s="34" t="s">
        <v>214</v>
      </c>
      <c r="H1" s="36" t="s">
        <v>221</v>
      </c>
      <c r="I1" s="36" t="s">
        <v>202</v>
      </c>
      <c r="J1" s="36" t="s">
        <v>203</v>
      </c>
      <c r="K1" s="36" t="s">
        <v>222</v>
      </c>
      <c r="L1" s="36" t="s">
        <v>202</v>
      </c>
      <c r="M1" s="36" t="s">
        <v>203</v>
      </c>
    </row>
    <row r="2" spans="1:13" ht="15.75" x14ac:dyDescent="0.25">
      <c r="A2" s="28" t="s">
        <v>93</v>
      </c>
      <c r="B2" s="27">
        <v>16</v>
      </c>
      <c r="C2" s="27">
        <v>12410</v>
      </c>
      <c r="D2" s="27">
        <v>16</v>
      </c>
      <c r="E2" s="27">
        <v>3160</v>
      </c>
      <c r="F2" s="27">
        <v>277</v>
      </c>
      <c r="G2" s="27" t="s">
        <v>213</v>
      </c>
      <c r="H2" s="25">
        <v>16</v>
      </c>
      <c r="I2">
        <f t="shared" ref="I2:I14" si="0">H2/B2*100</f>
        <v>100</v>
      </c>
      <c r="J2" s="37">
        <v>40</v>
      </c>
      <c r="K2">
        <f>F2+E2</f>
        <v>3437</v>
      </c>
      <c r="L2">
        <f>K2/C2*100</f>
        <v>27.695406929895245</v>
      </c>
      <c r="M2">
        <v>20</v>
      </c>
    </row>
    <row r="3" spans="1:13" ht="15.75" x14ac:dyDescent="0.25">
      <c r="A3" s="28" t="s">
        <v>96</v>
      </c>
      <c r="B3" s="27">
        <v>5</v>
      </c>
      <c r="C3" s="27">
        <v>2734</v>
      </c>
      <c r="D3" s="27">
        <v>5</v>
      </c>
      <c r="E3" s="27">
        <v>547</v>
      </c>
      <c r="F3" s="27">
        <v>72</v>
      </c>
      <c r="G3" s="27" t="s">
        <v>213</v>
      </c>
      <c r="H3" s="25">
        <v>5</v>
      </c>
      <c r="I3">
        <f t="shared" si="0"/>
        <v>100</v>
      </c>
      <c r="J3" s="37">
        <v>40</v>
      </c>
      <c r="K3">
        <f t="shared" ref="K3:K63" si="1">F3+E3</f>
        <v>619</v>
      </c>
      <c r="L3">
        <f t="shared" ref="L3:L63" si="2">K3/C3*100</f>
        <v>22.64081931236284</v>
      </c>
      <c r="M3">
        <v>10</v>
      </c>
    </row>
    <row r="4" spans="1:13" ht="15.75" x14ac:dyDescent="0.25">
      <c r="A4" s="28" t="s">
        <v>99</v>
      </c>
      <c r="B4" s="27">
        <v>3</v>
      </c>
      <c r="C4" s="27">
        <v>2175</v>
      </c>
      <c r="D4" s="27">
        <v>3</v>
      </c>
      <c r="E4" s="27">
        <v>231</v>
      </c>
      <c r="F4" s="27">
        <v>41</v>
      </c>
      <c r="G4" s="27" t="s">
        <v>213</v>
      </c>
      <c r="H4" s="25">
        <v>3</v>
      </c>
      <c r="I4">
        <f t="shared" si="0"/>
        <v>100</v>
      </c>
      <c r="J4" s="37">
        <v>40</v>
      </c>
      <c r="K4">
        <f t="shared" si="1"/>
        <v>272</v>
      </c>
      <c r="L4">
        <f t="shared" si="2"/>
        <v>12.505747126436781</v>
      </c>
      <c r="M4">
        <v>10</v>
      </c>
    </row>
    <row r="5" spans="1:13" ht="15.75" x14ac:dyDescent="0.25">
      <c r="A5" s="28" t="s">
        <v>101</v>
      </c>
      <c r="B5" s="27">
        <v>6</v>
      </c>
      <c r="C5" s="27">
        <v>3241</v>
      </c>
      <c r="D5" s="27">
        <v>6</v>
      </c>
      <c r="E5" s="27">
        <v>482</v>
      </c>
      <c r="F5" s="27">
        <v>45</v>
      </c>
      <c r="G5" s="27" t="s">
        <v>213</v>
      </c>
      <c r="H5" s="25">
        <v>6</v>
      </c>
      <c r="I5">
        <f t="shared" si="0"/>
        <v>100</v>
      </c>
      <c r="J5" s="37">
        <v>40</v>
      </c>
      <c r="K5">
        <f t="shared" si="1"/>
        <v>527</v>
      </c>
      <c r="L5">
        <f t="shared" si="2"/>
        <v>16.260413452638076</v>
      </c>
      <c r="M5">
        <v>10</v>
      </c>
    </row>
    <row r="6" spans="1:13" ht="15.75" x14ac:dyDescent="0.25">
      <c r="A6" s="28" t="s">
        <v>104</v>
      </c>
      <c r="B6" s="27">
        <v>5</v>
      </c>
      <c r="C6" s="27">
        <v>2468</v>
      </c>
      <c r="D6" s="27">
        <v>5</v>
      </c>
      <c r="E6" s="27">
        <v>566</v>
      </c>
      <c r="F6" s="27">
        <v>117</v>
      </c>
      <c r="G6" s="27" t="s">
        <v>212</v>
      </c>
      <c r="H6" s="25">
        <v>5</v>
      </c>
      <c r="I6">
        <f t="shared" si="0"/>
        <v>100</v>
      </c>
      <c r="J6" s="37">
        <v>40</v>
      </c>
      <c r="K6">
        <f t="shared" si="1"/>
        <v>683</v>
      </c>
      <c r="L6">
        <f t="shared" si="2"/>
        <v>27.674230145867103</v>
      </c>
      <c r="M6">
        <v>20</v>
      </c>
    </row>
    <row r="7" spans="1:13" ht="15.75" x14ac:dyDescent="0.25">
      <c r="A7" s="30" t="s">
        <v>106</v>
      </c>
      <c r="B7" s="29">
        <v>18</v>
      </c>
      <c r="C7" s="29">
        <v>10187</v>
      </c>
      <c r="D7" s="29">
        <v>18</v>
      </c>
      <c r="E7" s="29">
        <v>1542</v>
      </c>
      <c r="F7" s="29">
        <v>134</v>
      </c>
      <c r="G7" s="29" t="s">
        <v>211</v>
      </c>
      <c r="H7" s="25">
        <v>18</v>
      </c>
      <c r="I7">
        <f t="shared" si="0"/>
        <v>100</v>
      </c>
      <c r="J7" s="37">
        <v>40</v>
      </c>
      <c r="K7">
        <f t="shared" si="1"/>
        <v>1676</v>
      </c>
      <c r="L7">
        <f t="shared" si="2"/>
        <v>16.452341219200942</v>
      </c>
      <c r="M7">
        <v>10</v>
      </c>
    </row>
    <row r="8" spans="1:13" ht="15.75" x14ac:dyDescent="0.25">
      <c r="A8" s="30" t="s">
        <v>108</v>
      </c>
      <c r="B8" s="29">
        <v>114</v>
      </c>
      <c r="C8" s="29">
        <v>117561</v>
      </c>
      <c r="D8" s="29">
        <v>113</v>
      </c>
      <c r="E8" s="29">
        <v>8834</v>
      </c>
      <c r="F8" s="29">
        <v>609</v>
      </c>
      <c r="G8" s="29" t="s">
        <v>212</v>
      </c>
      <c r="H8" s="25">
        <v>100</v>
      </c>
      <c r="I8">
        <f t="shared" si="0"/>
        <v>87.719298245614027</v>
      </c>
      <c r="J8" s="37">
        <v>40</v>
      </c>
      <c r="K8">
        <f t="shared" si="1"/>
        <v>9443</v>
      </c>
      <c r="L8">
        <f t="shared" si="2"/>
        <v>8.0324257194137516</v>
      </c>
      <c r="M8">
        <v>10</v>
      </c>
    </row>
    <row r="9" spans="1:13" ht="15.75" x14ac:dyDescent="0.25">
      <c r="A9" s="28" t="s">
        <v>111</v>
      </c>
      <c r="B9" s="27">
        <v>9</v>
      </c>
      <c r="C9" s="27">
        <v>7905</v>
      </c>
      <c r="D9" s="27">
        <v>5</v>
      </c>
      <c r="E9" s="27">
        <v>984</v>
      </c>
      <c r="F9" s="27">
        <v>328</v>
      </c>
      <c r="G9" s="27" t="s">
        <v>213</v>
      </c>
      <c r="H9" s="25">
        <v>9</v>
      </c>
      <c r="I9">
        <f t="shared" si="0"/>
        <v>100</v>
      </c>
      <c r="J9" s="37">
        <v>40</v>
      </c>
      <c r="K9">
        <f t="shared" si="1"/>
        <v>1312</v>
      </c>
      <c r="L9">
        <f t="shared" si="2"/>
        <v>16.597090449082859</v>
      </c>
      <c r="M9">
        <v>10</v>
      </c>
    </row>
    <row r="10" spans="1:13" ht="15.75" x14ac:dyDescent="0.25">
      <c r="A10" s="28" t="s">
        <v>114</v>
      </c>
      <c r="B10" s="27">
        <v>12</v>
      </c>
      <c r="C10" s="27">
        <v>7759</v>
      </c>
      <c r="D10" s="27">
        <v>12</v>
      </c>
      <c r="E10" s="27">
        <v>1606</v>
      </c>
      <c r="F10" s="27">
        <v>419</v>
      </c>
      <c r="G10" s="27" t="s">
        <v>213</v>
      </c>
      <c r="H10" s="25">
        <v>12</v>
      </c>
      <c r="I10">
        <f t="shared" si="0"/>
        <v>100</v>
      </c>
      <c r="J10" s="37">
        <v>40</v>
      </c>
      <c r="K10">
        <f t="shared" si="1"/>
        <v>2025</v>
      </c>
      <c r="L10">
        <f t="shared" si="2"/>
        <v>26.098724062379176</v>
      </c>
      <c r="M10">
        <v>20</v>
      </c>
    </row>
    <row r="11" spans="1:13" ht="15.75" x14ac:dyDescent="0.25">
      <c r="A11" s="28" t="s">
        <v>117</v>
      </c>
      <c r="B11" s="27">
        <v>9</v>
      </c>
      <c r="C11" s="27">
        <v>4570</v>
      </c>
      <c r="D11" s="27">
        <v>9</v>
      </c>
      <c r="E11" s="27">
        <v>778</v>
      </c>
      <c r="F11" s="27">
        <v>334</v>
      </c>
      <c r="G11" s="27" t="s">
        <v>213</v>
      </c>
      <c r="H11" s="25">
        <v>5</v>
      </c>
      <c r="I11">
        <f t="shared" si="0"/>
        <v>55.555555555555557</v>
      </c>
      <c r="J11" s="37">
        <v>30</v>
      </c>
      <c r="K11">
        <f t="shared" si="1"/>
        <v>1112</v>
      </c>
      <c r="L11">
        <f t="shared" si="2"/>
        <v>24.332603938730855</v>
      </c>
      <c r="M11">
        <v>10</v>
      </c>
    </row>
    <row r="12" spans="1:13" ht="15.75" x14ac:dyDescent="0.25">
      <c r="A12" s="30" t="s">
        <v>120</v>
      </c>
      <c r="B12" s="29">
        <v>37</v>
      </c>
      <c r="C12" s="29">
        <v>23889</v>
      </c>
      <c r="D12" s="29">
        <v>37</v>
      </c>
      <c r="E12" s="29">
        <v>1476</v>
      </c>
      <c r="F12" s="29">
        <v>347</v>
      </c>
      <c r="G12" s="29" t="s">
        <v>211</v>
      </c>
      <c r="H12" s="25">
        <v>37</v>
      </c>
      <c r="I12">
        <f t="shared" si="0"/>
        <v>100</v>
      </c>
      <c r="J12" s="37">
        <v>40</v>
      </c>
      <c r="K12">
        <f t="shared" si="1"/>
        <v>1823</v>
      </c>
      <c r="L12">
        <f t="shared" si="2"/>
        <v>7.6311272970823394</v>
      </c>
      <c r="M12">
        <v>10</v>
      </c>
    </row>
    <row r="13" spans="1:13" ht="15.75" x14ac:dyDescent="0.25">
      <c r="A13" s="28" t="s">
        <v>122</v>
      </c>
      <c r="B13" s="27">
        <v>5</v>
      </c>
      <c r="C13" s="27">
        <v>5035</v>
      </c>
      <c r="D13" s="27">
        <v>5</v>
      </c>
      <c r="E13" s="27">
        <v>430</v>
      </c>
      <c r="F13" s="27">
        <v>107</v>
      </c>
      <c r="G13" s="27" t="s">
        <v>211</v>
      </c>
      <c r="H13" s="25">
        <v>5</v>
      </c>
      <c r="I13">
        <f t="shared" si="0"/>
        <v>100</v>
      </c>
      <c r="J13" s="37">
        <v>40</v>
      </c>
      <c r="K13">
        <f t="shared" si="1"/>
        <v>537</v>
      </c>
      <c r="L13">
        <f t="shared" si="2"/>
        <v>10.665342601787488</v>
      </c>
      <c r="M13">
        <v>10</v>
      </c>
    </row>
    <row r="14" spans="1:13" ht="15.75" x14ac:dyDescent="0.25">
      <c r="A14" s="28" t="s">
        <v>125</v>
      </c>
      <c r="B14" s="27">
        <v>7</v>
      </c>
      <c r="C14" s="27">
        <v>5379</v>
      </c>
      <c r="D14" s="27">
        <v>7</v>
      </c>
      <c r="E14" s="27">
        <v>541</v>
      </c>
      <c r="F14" s="27">
        <v>84</v>
      </c>
      <c r="G14" s="27" t="s">
        <v>211</v>
      </c>
      <c r="H14" s="25">
        <v>7</v>
      </c>
      <c r="I14">
        <f t="shared" si="0"/>
        <v>100</v>
      </c>
      <c r="J14" s="37">
        <v>40</v>
      </c>
      <c r="K14">
        <f t="shared" si="1"/>
        <v>625</v>
      </c>
      <c r="L14">
        <f t="shared" si="2"/>
        <v>11.619260085517755</v>
      </c>
      <c r="M14">
        <v>10</v>
      </c>
    </row>
    <row r="15" spans="1:13" ht="15.75" x14ac:dyDescent="0.25">
      <c r="A15" s="28" t="s">
        <v>133</v>
      </c>
      <c r="B15" s="27">
        <v>14</v>
      </c>
      <c r="C15" s="33">
        <v>8184</v>
      </c>
      <c r="D15" s="27">
        <v>7</v>
      </c>
      <c r="E15" s="27">
        <v>494</v>
      </c>
      <c r="F15" s="27">
        <v>91</v>
      </c>
      <c r="G15" s="27" t="s">
        <v>212</v>
      </c>
      <c r="H15" s="25">
        <v>3</v>
      </c>
      <c r="I15">
        <f t="shared" ref="I15:I62" si="3">H15/B15*100</f>
        <v>21.428571428571427</v>
      </c>
      <c r="J15" s="37">
        <v>10</v>
      </c>
      <c r="K15">
        <f t="shared" si="1"/>
        <v>585</v>
      </c>
      <c r="L15">
        <f t="shared" si="2"/>
        <v>7.1480938416422291</v>
      </c>
      <c r="M15">
        <v>10</v>
      </c>
    </row>
    <row r="16" spans="1:13" ht="15.75" x14ac:dyDescent="0.25">
      <c r="A16" s="28" t="s">
        <v>136</v>
      </c>
      <c r="B16" s="27">
        <v>9</v>
      </c>
      <c r="C16" s="27">
        <v>6333</v>
      </c>
      <c r="D16" s="27">
        <v>9</v>
      </c>
      <c r="E16" s="27">
        <v>1388</v>
      </c>
      <c r="F16" s="27">
        <v>158</v>
      </c>
      <c r="G16" s="27" t="s">
        <v>213</v>
      </c>
      <c r="H16" s="25">
        <v>8</v>
      </c>
      <c r="I16">
        <f t="shared" si="3"/>
        <v>88.888888888888886</v>
      </c>
      <c r="J16" s="37">
        <v>40</v>
      </c>
      <c r="K16">
        <f t="shared" si="1"/>
        <v>1546</v>
      </c>
      <c r="L16">
        <f t="shared" si="2"/>
        <v>24.411811147955156</v>
      </c>
      <c r="M16">
        <v>10</v>
      </c>
    </row>
    <row r="17" spans="1:13" ht="15.75" x14ac:dyDescent="0.25">
      <c r="A17" s="28" t="s">
        <v>128</v>
      </c>
      <c r="B17" s="27">
        <v>2</v>
      </c>
      <c r="C17" s="27">
        <v>1108</v>
      </c>
      <c r="D17" s="27">
        <v>2</v>
      </c>
      <c r="E17" s="27">
        <v>350</v>
      </c>
      <c r="F17" s="27">
        <v>0</v>
      </c>
      <c r="G17" s="27" t="s">
        <v>212</v>
      </c>
      <c r="H17" s="25">
        <v>2</v>
      </c>
      <c r="I17">
        <f>H17/B17*100</f>
        <v>100</v>
      </c>
      <c r="J17" s="37">
        <v>40</v>
      </c>
      <c r="K17">
        <f t="shared" si="1"/>
        <v>350</v>
      </c>
      <c r="L17">
        <f t="shared" si="2"/>
        <v>31.588447653429601</v>
      </c>
      <c r="M17">
        <v>20</v>
      </c>
    </row>
    <row r="18" spans="1:13" ht="15.75" x14ac:dyDescent="0.25">
      <c r="A18" s="28" t="s">
        <v>5</v>
      </c>
      <c r="B18" s="27">
        <v>1</v>
      </c>
      <c r="C18" s="27">
        <v>597</v>
      </c>
      <c r="D18" s="27">
        <v>1</v>
      </c>
      <c r="E18" s="27">
        <v>7</v>
      </c>
      <c r="F18" s="27">
        <v>0</v>
      </c>
      <c r="G18" s="27" t="s">
        <v>211</v>
      </c>
      <c r="H18" s="26">
        <v>0</v>
      </c>
      <c r="I18">
        <f>H18/B18*100</f>
        <v>0</v>
      </c>
      <c r="J18" s="37">
        <v>10</v>
      </c>
      <c r="K18">
        <f t="shared" si="1"/>
        <v>7</v>
      </c>
      <c r="L18">
        <f t="shared" si="2"/>
        <v>1.1725293132328307</v>
      </c>
      <c r="M18">
        <v>10</v>
      </c>
    </row>
    <row r="19" spans="1:13" ht="15.75" x14ac:dyDescent="0.25">
      <c r="A19" s="28"/>
      <c r="B19" s="27"/>
      <c r="C19" s="27"/>
      <c r="D19" s="27"/>
      <c r="E19" s="27"/>
      <c r="F19" s="27"/>
      <c r="G19" s="27"/>
      <c r="H19" s="26"/>
      <c r="J19" s="37"/>
      <c r="K19">
        <f t="shared" si="1"/>
        <v>0</v>
      </c>
      <c r="L19" t="e">
        <f t="shared" si="2"/>
        <v>#DIV/0!</v>
      </c>
    </row>
    <row r="20" spans="1:13" ht="15.75" x14ac:dyDescent="0.25">
      <c r="A20" s="28" t="s">
        <v>45</v>
      </c>
      <c r="B20" s="27">
        <v>15</v>
      </c>
      <c r="C20" s="27">
        <v>2473</v>
      </c>
      <c r="D20" s="27">
        <v>15</v>
      </c>
      <c r="E20" s="27">
        <v>545</v>
      </c>
      <c r="F20" s="27">
        <v>50</v>
      </c>
      <c r="G20" s="27" t="s">
        <v>212</v>
      </c>
      <c r="H20" s="25">
        <v>15</v>
      </c>
      <c r="I20">
        <f t="shared" si="3"/>
        <v>100</v>
      </c>
      <c r="J20" s="37">
        <v>40</v>
      </c>
      <c r="K20">
        <f t="shared" si="1"/>
        <v>595</v>
      </c>
      <c r="L20">
        <f t="shared" si="2"/>
        <v>24.059846340477154</v>
      </c>
      <c r="M20">
        <v>10</v>
      </c>
    </row>
    <row r="21" spans="1:13" ht="15.75" x14ac:dyDescent="0.25">
      <c r="A21" s="28" t="s">
        <v>46</v>
      </c>
      <c r="B21" s="27">
        <v>12</v>
      </c>
      <c r="C21" s="27">
        <v>1681</v>
      </c>
      <c r="D21" s="27">
        <v>12</v>
      </c>
      <c r="E21" s="27">
        <v>579</v>
      </c>
      <c r="F21" s="27">
        <v>159</v>
      </c>
      <c r="G21" s="27" t="s">
        <v>211</v>
      </c>
      <c r="H21" s="25">
        <v>8</v>
      </c>
      <c r="I21">
        <f t="shared" si="3"/>
        <v>66.666666666666657</v>
      </c>
      <c r="J21" s="37">
        <v>30</v>
      </c>
      <c r="K21">
        <f t="shared" si="1"/>
        <v>738</v>
      </c>
      <c r="L21">
        <f t="shared" si="2"/>
        <v>43.902439024390247</v>
      </c>
      <c r="M21">
        <v>20</v>
      </c>
    </row>
    <row r="22" spans="1:13" ht="15.75" x14ac:dyDescent="0.25">
      <c r="A22" s="28" t="s">
        <v>47</v>
      </c>
      <c r="B22" s="27">
        <v>13</v>
      </c>
      <c r="C22" s="27">
        <v>2409</v>
      </c>
      <c r="D22" s="27">
        <v>13</v>
      </c>
      <c r="E22" s="27">
        <v>1025</v>
      </c>
      <c r="F22" s="27">
        <v>140</v>
      </c>
      <c r="G22" s="27" t="s">
        <v>211</v>
      </c>
      <c r="H22" s="25">
        <v>13</v>
      </c>
      <c r="I22">
        <f t="shared" si="3"/>
        <v>100</v>
      </c>
      <c r="J22" s="37">
        <v>40</v>
      </c>
      <c r="K22">
        <f t="shared" si="1"/>
        <v>1165</v>
      </c>
      <c r="L22">
        <f t="shared" si="2"/>
        <v>48.360315483603159</v>
      </c>
      <c r="M22">
        <v>20</v>
      </c>
    </row>
    <row r="23" spans="1:13" ht="15.75" x14ac:dyDescent="0.25">
      <c r="A23" s="28" t="s">
        <v>48</v>
      </c>
      <c r="B23" s="27">
        <v>10</v>
      </c>
      <c r="C23" s="27">
        <v>4428</v>
      </c>
      <c r="D23" s="27">
        <v>10</v>
      </c>
      <c r="E23" s="27">
        <v>314</v>
      </c>
      <c r="F23" s="27">
        <v>28</v>
      </c>
      <c r="G23" s="27" t="s">
        <v>213</v>
      </c>
      <c r="H23" s="25">
        <v>10</v>
      </c>
      <c r="I23">
        <f t="shared" si="3"/>
        <v>100</v>
      </c>
      <c r="J23" s="37">
        <v>40</v>
      </c>
      <c r="K23">
        <f t="shared" si="1"/>
        <v>342</v>
      </c>
      <c r="L23">
        <f t="shared" si="2"/>
        <v>7.7235772357723578</v>
      </c>
      <c r="M23">
        <v>10</v>
      </c>
    </row>
    <row r="24" spans="1:13" ht="15.75" x14ac:dyDescent="0.25">
      <c r="A24" s="28" t="s">
        <v>49</v>
      </c>
      <c r="B24" s="27">
        <v>8</v>
      </c>
      <c r="C24" s="27">
        <v>1112</v>
      </c>
      <c r="D24" s="27">
        <v>7</v>
      </c>
      <c r="E24" s="27">
        <v>161</v>
      </c>
      <c r="F24" s="27">
        <v>42</v>
      </c>
      <c r="G24" s="27" t="s">
        <v>211</v>
      </c>
      <c r="H24" s="25">
        <v>9</v>
      </c>
      <c r="I24">
        <f t="shared" si="3"/>
        <v>112.5</v>
      </c>
      <c r="J24" s="37">
        <v>40</v>
      </c>
      <c r="K24">
        <f t="shared" si="1"/>
        <v>203</v>
      </c>
      <c r="L24">
        <f t="shared" si="2"/>
        <v>18.255395683453237</v>
      </c>
      <c r="M24">
        <v>10</v>
      </c>
    </row>
    <row r="25" spans="1:13" ht="15.75" x14ac:dyDescent="0.25">
      <c r="A25" s="28" t="s">
        <v>50</v>
      </c>
      <c r="B25" s="27">
        <v>11</v>
      </c>
      <c r="C25" s="27">
        <v>1064</v>
      </c>
      <c r="D25" s="27">
        <v>5</v>
      </c>
      <c r="E25" s="27">
        <v>161</v>
      </c>
      <c r="F25" s="27">
        <v>15</v>
      </c>
      <c r="G25" s="27" t="s">
        <v>211</v>
      </c>
      <c r="H25" s="25">
        <v>2</v>
      </c>
      <c r="I25">
        <f t="shared" si="3"/>
        <v>18.181818181818183</v>
      </c>
      <c r="J25" s="37">
        <v>10</v>
      </c>
      <c r="K25">
        <f t="shared" si="1"/>
        <v>176</v>
      </c>
      <c r="L25">
        <f t="shared" si="2"/>
        <v>16.541353383458645</v>
      </c>
      <c r="M25">
        <v>10</v>
      </c>
    </row>
    <row r="26" spans="1:13" ht="15.75" x14ac:dyDescent="0.25">
      <c r="A26" s="30" t="s">
        <v>51</v>
      </c>
      <c r="B26" s="27">
        <v>22</v>
      </c>
      <c r="C26" s="27">
        <v>3700</v>
      </c>
      <c r="D26" s="27">
        <v>14</v>
      </c>
      <c r="E26" s="27">
        <v>756</v>
      </c>
      <c r="F26" s="27">
        <v>172</v>
      </c>
      <c r="G26" s="27" t="s">
        <v>212</v>
      </c>
      <c r="H26" s="25">
        <v>11</v>
      </c>
      <c r="I26">
        <f t="shared" si="3"/>
        <v>50</v>
      </c>
      <c r="J26" s="37">
        <v>20</v>
      </c>
      <c r="K26">
        <f t="shared" si="1"/>
        <v>928</v>
      </c>
      <c r="L26">
        <f t="shared" si="2"/>
        <v>25.081081081081081</v>
      </c>
      <c r="M26">
        <v>10</v>
      </c>
    </row>
    <row r="27" spans="1:13" ht="15.75" x14ac:dyDescent="0.25">
      <c r="A27" s="28" t="s">
        <v>52</v>
      </c>
      <c r="B27" s="27">
        <v>16</v>
      </c>
      <c r="C27" s="27">
        <v>1896</v>
      </c>
      <c r="D27" s="27">
        <v>16</v>
      </c>
      <c r="E27" s="27">
        <v>437</v>
      </c>
      <c r="F27" s="27">
        <v>59</v>
      </c>
      <c r="G27" s="27" t="s">
        <v>211</v>
      </c>
      <c r="H27" s="25">
        <v>16</v>
      </c>
      <c r="I27">
        <f t="shared" si="3"/>
        <v>100</v>
      </c>
      <c r="J27" s="37">
        <v>40</v>
      </c>
      <c r="K27">
        <f t="shared" si="1"/>
        <v>496</v>
      </c>
      <c r="L27">
        <f t="shared" si="2"/>
        <v>26.160337552742618</v>
      </c>
      <c r="M27">
        <v>20</v>
      </c>
    </row>
    <row r="28" spans="1:13" ht="15.75" x14ac:dyDescent="0.25">
      <c r="A28" s="28" t="s">
        <v>53</v>
      </c>
      <c r="B28" s="27">
        <v>10</v>
      </c>
      <c r="C28" s="27">
        <v>917</v>
      </c>
      <c r="D28" s="27">
        <v>6</v>
      </c>
      <c r="E28" s="27">
        <v>20</v>
      </c>
      <c r="F28" s="27">
        <v>7</v>
      </c>
      <c r="G28" s="27" t="s">
        <v>211</v>
      </c>
      <c r="H28" s="25">
        <v>5</v>
      </c>
      <c r="I28">
        <f t="shared" si="3"/>
        <v>50</v>
      </c>
      <c r="J28" s="37">
        <v>20</v>
      </c>
      <c r="K28">
        <f t="shared" si="1"/>
        <v>27</v>
      </c>
      <c r="L28">
        <f t="shared" si="2"/>
        <v>2.9443838604143946</v>
      </c>
      <c r="M28">
        <v>10</v>
      </c>
    </row>
    <row r="29" spans="1:13" ht="15.75" x14ac:dyDescent="0.25">
      <c r="A29" s="28" t="s">
        <v>54</v>
      </c>
      <c r="B29" s="27">
        <v>10</v>
      </c>
      <c r="C29" s="27">
        <v>1715</v>
      </c>
      <c r="D29" s="27">
        <v>10</v>
      </c>
      <c r="E29" s="27">
        <v>303</v>
      </c>
      <c r="F29" s="27">
        <v>101</v>
      </c>
      <c r="G29" s="27" t="s">
        <v>212</v>
      </c>
      <c r="H29" s="25">
        <v>1</v>
      </c>
      <c r="I29">
        <f t="shared" si="3"/>
        <v>10</v>
      </c>
      <c r="J29" s="37">
        <v>10</v>
      </c>
      <c r="K29">
        <f t="shared" si="1"/>
        <v>404</v>
      </c>
      <c r="L29">
        <f t="shared" si="2"/>
        <v>23.556851311953352</v>
      </c>
      <c r="M29">
        <v>10</v>
      </c>
    </row>
    <row r="30" spans="1:13" ht="15.75" x14ac:dyDescent="0.25">
      <c r="A30" s="28" t="s">
        <v>55</v>
      </c>
      <c r="B30" s="27">
        <v>23</v>
      </c>
      <c r="C30" s="27">
        <v>5603</v>
      </c>
      <c r="D30" s="27">
        <v>14</v>
      </c>
      <c r="E30" s="27">
        <v>1078</v>
      </c>
      <c r="F30" s="27">
        <v>0</v>
      </c>
      <c r="G30" s="27" t="s">
        <v>212</v>
      </c>
      <c r="H30" s="25">
        <v>4</v>
      </c>
      <c r="I30">
        <f t="shared" si="3"/>
        <v>17.391304347826086</v>
      </c>
      <c r="J30" s="37">
        <v>10</v>
      </c>
      <c r="K30">
        <f t="shared" si="1"/>
        <v>1078</v>
      </c>
      <c r="L30">
        <f t="shared" si="2"/>
        <v>19.239693021595574</v>
      </c>
      <c r="M30">
        <v>10</v>
      </c>
    </row>
    <row r="31" spans="1:13" ht="15.75" x14ac:dyDescent="0.25">
      <c r="A31" s="28" t="s">
        <v>56</v>
      </c>
      <c r="B31" s="27">
        <v>20</v>
      </c>
      <c r="C31" s="27">
        <v>3069</v>
      </c>
      <c r="D31" s="27">
        <v>18</v>
      </c>
      <c r="E31" s="27">
        <v>386</v>
      </c>
      <c r="F31" s="27">
        <v>164</v>
      </c>
      <c r="G31" s="27" t="s">
        <v>212</v>
      </c>
      <c r="H31" s="25">
        <v>14</v>
      </c>
      <c r="I31">
        <f t="shared" si="3"/>
        <v>70</v>
      </c>
      <c r="J31" s="37">
        <v>30</v>
      </c>
      <c r="K31">
        <f t="shared" si="1"/>
        <v>550</v>
      </c>
      <c r="L31">
        <f t="shared" si="2"/>
        <v>17.921146953405017</v>
      </c>
      <c r="M31">
        <v>10</v>
      </c>
    </row>
    <row r="32" spans="1:13" ht="15.75" x14ac:dyDescent="0.25">
      <c r="A32" s="30" t="s">
        <v>57</v>
      </c>
      <c r="B32" s="29">
        <v>18</v>
      </c>
      <c r="C32" s="29">
        <v>2689</v>
      </c>
      <c r="D32" s="29">
        <v>5</v>
      </c>
      <c r="E32" s="29">
        <v>174</v>
      </c>
      <c r="F32" s="29">
        <v>0</v>
      </c>
      <c r="G32" s="29" t="s">
        <v>212</v>
      </c>
      <c r="H32" s="25">
        <v>7</v>
      </c>
      <c r="I32">
        <f t="shared" si="3"/>
        <v>38.888888888888893</v>
      </c>
      <c r="J32" s="37">
        <v>20</v>
      </c>
      <c r="K32">
        <f t="shared" si="1"/>
        <v>174</v>
      </c>
      <c r="L32">
        <f t="shared" si="2"/>
        <v>6.4708069914466346</v>
      </c>
      <c r="M32">
        <v>10</v>
      </c>
    </row>
    <row r="33" spans="1:13" ht="15.75" x14ac:dyDescent="0.25">
      <c r="A33" s="28" t="s">
        <v>58</v>
      </c>
      <c r="B33" s="27">
        <v>15</v>
      </c>
      <c r="C33" s="27">
        <v>1585</v>
      </c>
      <c r="D33" s="27">
        <v>15</v>
      </c>
      <c r="E33" s="27">
        <v>299</v>
      </c>
      <c r="F33" s="27">
        <v>37</v>
      </c>
      <c r="G33" s="27" t="s">
        <v>211</v>
      </c>
      <c r="H33" s="25">
        <v>15</v>
      </c>
      <c r="I33">
        <f t="shared" si="3"/>
        <v>100</v>
      </c>
      <c r="J33" s="37">
        <v>40</v>
      </c>
      <c r="K33">
        <f t="shared" si="1"/>
        <v>336</v>
      </c>
      <c r="L33">
        <f t="shared" si="2"/>
        <v>21.198738170347003</v>
      </c>
      <c r="M33">
        <v>10</v>
      </c>
    </row>
    <row r="34" spans="1:13" ht="15.75" x14ac:dyDescent="0.25">
      <c r="A34" s="28" t="s">
        <v>59</v>
      </c>
      <c r="B34" s="27">
        <v>10</v>
      </c>
      <c r="C34" s="27">
        <v>2970</v>
      </c>
      <c r="D34" s="27">
        <v>5</v>
      </c>
      <c r="E34" s="27">
        <v>550</v>
      </c>
      <c r="F34" s="27">
        <v>80</v>
      </c>
      <c r="G34" s="27" t="s">
        <v>211</v>
      </c>
      <c r="H34" s="25">
        <v>5</v>
      </c>
      <c r="I34">
        <f t="shared" si="3"/>
        <v>50</v>
      </c>
      <c r="J34" s="37">
        <v>20</v>
      </c>
      <c r="K34">
        <f t="shared" si="1"/>
        <v>630</v>
      </c>
      <c r="L34">
        <f t="shared" si="2"/>
        <v>21.212121212121211</v>
      </c>
      <c r="M34">
        <v>10</v>
      </c>
    </row>
    <row r="35" spans="1:13" ht="15.75" x14ac:dyDescent="0.25">
      <c r="A35" s="30" t="s">
        <v>60</v>
      </c>
      <c r="B35" s="29">
        <v>14</v>
      </c>
      <c r="C35" s="29">
        <v>1992</v>
      </c>
      <c r="D35" s="29">
        <v>10</v>
      </c>
      <c r="E35" s="29">
        <v>744</v>
      </c>
      <c r="F35" s="29">
        <v>252</v>
      </c>
      <c r="G35" s="29" t="s">
        <v>212</v>
      </c>
      <c r="H35" s="25">
        <v>14</v>
      </c>
      <c r="I35">
        <f t="shared" si="3"/>
        <v>100</v>
      </c>
      <c r="J35" s="37">
        <v>40</v>
      </c>
      <c r="K35">
        <f t="shared" si="1"/>
        <v>996</v>
      </c>
      <c r="L35">
        <f t="shared" si="2"/>
        <v>50</v>
      </c>
      <c r="M35">
        <v>20</v>
      </c>
    </row>
    <row r="36" spans="1:13" ht="15.75" x14ac:dyDescent="0.25">
      <c r="A36" s="32" t="s">
        <v>61</v>
      </c>
      <c r="B36" s="31"/>
      <c r="C36" s="31"/>
      <c r="D36" s="31"/>
      <c r="E36" s="31"/>
      <c r="F36" s="31"/>
      <c r="G36" s="31"/>
      <c r="H36" s="25">
        <v>12</v>
      </c>
      <c r="I36" t="e">
        <f t="shared" si="3"/>
        <v>#DIV/0!</v>
      </c>
      <c r="J36" s="37">
        <v>0</v>
      </c>
      <c r="K36">
        <f t="shared" si="1"/>
        <v>0</v>
      </c>
      <c r="L36" t="e">
        <f t="shared" si="2"/>
        <v>#DIV/0!</v>
      </c>
      <c r="M36">
        <v>0</v>
      </c>
    </row>
    <row r="37" spans="1:13" ht="15.75" x14ac:dyDescent="0.25">
      <c r="A37" s="28" t="s">
        <v>62</v>
      </c>
      <c r="B37" s="27">
        <v>18</v>
      </c>
      <c r="C37" s="27">
        <v>3031</v>
      </c>
      <c r="D37" s="27">
        <v>17</v>
      </c>
      <c r="E37" s="27">
        <v>670</v>
      </c>
      <c r="F37" s="27">
        <v>133</v>
      </c>
      <c r="G37" s="27" t="s">
        <v>211</v>
      </c>
      <c r="H37" s="25">
        <v>1</v>
      </c>
      <c r="I37">
        <f t="shared" si="3"/>
        <v>5.5555555555555554</v>
      </c>
      <c r="J37" s="37">
        <v>10</v>
      </c>
      <c r="K37">
        <f t="shared" si="1"/>
        <v>803</v>
      </c>
      <c r="L37">
        <f t="shared" si="2"/>
        <v>26.49290663147476</v>
      </c>
      <c r="M37">
        <v>20</v>
      </c>
    </row>
    <row r="38" spans="1:13" ht="15.75" x14ac:dyDescent="0.25">
      <c r="A38" s="28" t="s">
        <v>63</v>
      </c>
      <c r="B38" s="27">
        <v>16</v>
      </c>
      <c r="C38" s="27">
        <v>2011</v>
      </c>
      <c r="D38" s="27">
        <v>15</v>
      </c>
      <c r="E38" s="27">
        <v>323</v>
      </c>
      <c r="F38" s="27">
        <v>0</v>
      </c>
      <c r="G38" s="27" t="s">
        <v>211</v>
      </c>
      <c r="H38" s="25">
        <v>13</v>
      </c>
      <c r="I38">
        <f t="shared" si="3"/>
        <v>81.25</v>
      </c>
      <c r="J38" s="37">
        <v>40</v>
      </c>
      <c r="K38">
        <f t="shared" si="1"/>
        <v>323</v>
      </c>
      <c r="L38">
        <f t="shared" si="2"/>
        <v>16.061660865241173</v>
      </c>
      <c r="M38">
        <v>10</v>
      </c>
    </row>
    <row r="39" spans="1:13" ht="15.75" x14ac:dyDescent="0.25">
      <c r="A39" s="28" t="s">
        <v>64</v>
      </c>
      <c r="B39" s="27">
        <v>4</v>
      </c>
      <c r="C39" s="27">
        <v>1838</v>
      </c>
      <c r="D39" s="27">
        <v>4</v>
      </c>
      <c r="E39" s="27">
        <v>75</v>
      </c>
      <c r="F39" s="27">
        <v>53</v>
      </c>
      <c r="G39" s="27" t="s">
        <v>212</v>
      </c>
      <c r="H39" s="25">
        <v>5</v>
      </c>
      <c r="I39">
        <f t="shared" si="3"/>
        <v>125</v>
      </c>
      <c r="J39" s="37">
        <v>40</v>
      </c>
      <c r="K39">
        <f t="shared" si="1"/>
        <v>128</v>
      </c>
      <c r="L39">
        <f t="shared" si="2"/>
        <v>6.9640914036996735</v>
      </c>
      <c r="M39">
        <v>10</v>
      </c>
    </row>
    <row r="40" spans="1:13" ht="15.75" x14ac:dyDescent="0.25">
      <c r="A40" s="28" t="s">
        <v>65</v>
      </c>
      <c r="B40" s="27">
        <v>9</v>
      </c>
      <c r="C40" s="27">
        <v>1950</v>
      </c>
      <c r="D40" s="27">
        <v>9</v>
      </c>
      <c r="E40" s="27">
        <v>648</v>
      </c>
      <c r="F40" s="27">
        <v>45</v>
      </c>
      <c r="G40" s="27" t="s">
        <v>212</v>
      </c>
      <c r="H40" s="25">
        <v>9</v>
      </c>
      <c r="I40">
        <f t="shared" si="3"/>
        <v>100</v>
      </c>
      <c r="J40" s="37">
        <v>40</v>
      </c>
      <c r="K40">
        <f t="shared" si="1"/>
        <v>693</v>
      </c>
      <c r="L40">
        <f t="shared" si="2"/>
        <v>35.53846153846154</v>
      </c>
      <c r="M40">
        <v>20</v>
      </c>
    </row>
    <row r="41" spans="1:13" ht="15.75" x14ac:dyDescent="0.25">
      <c r="A41" s="28" t="s">
        <v>66</v>
      </c>
      <c r="B41" s="27">
        <v>13</v>
      </c>
      <c r="C41" s="27">
        <v>1587</v>
      </c>
      <c r="D41" s="27">
        <v>13</v>
      </c>
      <c r="E41" s="27">
        <v>252</v>
      </c>
      <c r="F41" s="27">
        <v>25</v>
      </c>
      <c r="G41" s="27" t="s">
        <v>211</v>
      </c>
      <c r="H41" s="25">
        <v>13</v>
      </c>
      <c r="I41">
        <f t="shared" si="3"/>
        <v>100</v>
      </c>
      <c r="J41" s="37">
        <v>40</v>
      </c>
      <c r="K41">
        <f t="shared" si="1"/>
        <v>277</v>
      </c>
      <c r="L41">
        <f t="shared" si="2"/>
        <v>17.454316320100819</v>
      </c>
      <c r="M41">
        <v>10</v>
      </c>
    </row>
    <row r="42" spans="1:13" ht="15.75" x14ac:dyDescent="0.25">
      <c r="A42" s="28" t="s">
        <v>67</v>
      </c>
      <c r="B42" s="27">
        <v>30</v>
      </c>
      <c r="C42" s="27">
        <v>5800</v>
      </c>
      <c r="D42" s="27">
        <v>17</v>
      </c>
      <c r="E42" s="27">
        <v>502</v>
      </c>
      <c r="F42" s="27">
        <v>67</v>
      </c>
      <c r="G42" s="27" t="s">
        <v>212</v>
      </c>
      <c r="H42" s="25">
        <v>7</v>
      </c>
      <c r="I42">
        <f t="shared" si="3"/>
        <v>23.333333333333332</v>
      </c>
      <c r="J42" s="37">
        <v>10</v>
      </c>
      <c r="K42">
        <f t="shared" si="1"/>
        <v>569</v>
      </c>
      <c r="L42">
        <f t="shared" si="2"/>
        <v>9.8103448275862064</v>
      </c>
      <c r="M42">
        <v>10</v>
      </c>
    </row>
    <row r="43" spans="1:13" ht="15.75" x14ac:dyDescent="0.25">
      <c r="A43" s="28" t="s">
        <v>68</v>
      </c>
      <c r="B43" s="27">
        <v>12</v>
      </c>
      <c r="C43" s="27">
        <v>1752</v>
      </c>
      <c r="D43" s="27">
        <v>9</v>
      </c>
      <c r="E43" s="27">
        <v>655</v>
      </c>
      <c r="F43" s="27">
        <v>93</v>
      </c>
      <c r="G43" s="27" t="s">
        <v>211</v>
      </c>
      <c r="H43" s="25">
        <v>5</v>
      </c>
      <c r="I43">
        <f t="shared" si="3"/>
        <v>41.666666666666671</v>
      </c>
      <c r="J43" s="37">
        <v>20</v>
      </c>
      <c r="K43">
        <f t="shared" si="1"/>
        <v>748</v>
      </c>
      <c r="L43">
        <f t="shared" si="2"/>
        <v>42.694063926940643</v>
      </c>
      <c r="M43">
        <v>20</v>
      </c>
    </row>
    <row r="44" spans="1:13" ht="15.75" x14ac:dyDescent="0.25">
      <c r="A44" s="28" t="s">
        <v>69</v>
      </c>
      <c r="B44" s="27">
        <v>21</v>
      </c>
      <c r="C44" s="27">
        <v>3090</v>
      </c>
      <c r="D44" s="27">
        <v>21</v>
      </c>
      <c r="E44" s="27">
        <v>621</v>
      </c>
      <c r="F44" s="27">
        <v>184</v>
      </c>
      <c r="G44" s="27" t="s">
        <v>211</v>
      </c>
      <c r="H44" s="25">
        <v>21</v>
      </c>
      <c r="I44">
        <f t="shared" si="3"/>
        <v>100</v>
      </c>
      <c r="J44" s="37">
        <v>40</v>
      </c>
      <c r="K44">
        <f t="shared" si="1"/>
        <v>805</v>
      </c>
      <c r="L44">
        <f t="shared" si="2"/>
        <v>26.051779935275082</v>
      </c>
      <c r="M44">
        <v>20</v>
      </c>
    </row>
    <row r="45" spans="1:13" ht="15.75" x14ac:dyDescent="0.25">
      <c r="A45" s="28" t="s">
        <v>70</v>
      </c>
      <c r="B45" s="27">
        <v>11</v>
      </c>
      <c r="C45" s="27">
        <v>1839</v>
      </c>
      <c r="D45" s="27">
        <v>11</v>
      </c>
      <c r="E45" s="27">
        <v>731</v>
      </c>
      <c r="F45" s="27">
        <v>10</v>
      </c>
      <c r="G45" s="27" t="s">
        <v>211</v>
      </c>
      <c r="H45" s="25">
        <v>12</v>
      </c>
      <c r="I45">
        <f t="shared" si="3"/>
        <v>109.09090909090908</v>
      </c>
      <c r="J45" s="37">
        <v>40</v>
      </c>
      <c r="K45">
        <f t="shared" si="1"/>
        <v>741</v>
      </c>
      <c r="L45">
        <f t="shared" si="2"/>
        <v>40.293637846655791</v>
      </c>
      <c r="M45">
        <v>20</v>
      </c>
    </row>
    <row r="46" spans="1:13" ht="15.75" x14ac:dyDescent="0.25">
      <c r="A46" s="30" t="s">
        <v>71</v>
      </c>
      <c r="B46" s="29">
        <v>10</v>
      </c>
      <c r="C46" s="29">
        <v>2553</v>
      </c>
      <c r="D46" s="29">
        <v>10</v>
      </c>
      <c r="E46" s="29">
        <v>218</v>
      </c>
      <c r="F46" s="29">
        <v>30</v>
      </c>
      <c r="G46" s="29" t="s">
        <v>211</v>
      </c>
      <c r="H46" s="25">
        <v>10</v>
      </c>
      <c r="I46">
        <f t="shared" si="3"/>
        <v>100</v>
      </c>
      <c r="J46" s="37">
        <v>40</v>
      </c>
      <c r="K46">
        <f t="shared" si="1"/>
        <v>248</v>
      </c>
      <c r="L46">
        <f t="shared" si="2"/>
        <v>9.7140618879749319</v>
      </c>
      <c r="M46">
        <v>10</v>
      </c>
    </row>
    <row r="47" spans="1:13" ht="15.75" x14ac:dyDescent="0.25">
      <c r="A47" s="28" t="s">
        <v>72</v>
      </c>
      <c r="B47" s="27">
        <v>19</v>
      </c>
      <c r="C47" s="27">
        <v>2984</v>
      </c>
      <c r="D47" s="27">
        <v>19</v>
      </c>
      <c r="E47" s="27">
        <v>1384</v>
      </c>
      <c r="F47" s="27">
        <v>287</v>
      </c>
      <c r="G47" s="27" t="s">
        <v>211</v>
      </c>
      <c r="H47" s="25">
        <v>19</v>
      </c>
      <c r="I47">
        <f t="shared" si="3"/>
        <v>100</v>
      </c>
      <c r="J47" s="37">
        <v>40</v>
      </c>
      <c r="K47">
        <f t="shared" si="1"/>
        <v>1671</v>
      </c>
      <c r="L47">
        <f t="shared" si="2"/>
        <v>55.998659517426276</v>
      </c>
      <c r="M47">
        <v>30</v>
      </c>
    </row>
    <row r="48" spans="1:13" ht="15.75" x14ac:dyDescent="0.25">
      <c r="A48" s="28" t="s">
        <v>73</v>
      </c>
      <c r="B48" s="27">
        <v>9</v>
      </c>
      <c r="C48" s="27">
        <v>1646</v>
      </c>
      <c r="D48" s="27">
        <v>9</v>
      </c>
      <c r="E48" s="27">
        <v>294</v>
      </c>
      <c r="F48" s="27">
        <v>45</v>
      </c>
      <c r="G48" s="27" t="s">
        <v>211</v>
      </c>
      <c r="H48" s="25">
        <v>9</v>
      </c>
      <c r="I48">
        <f t="shared" si="3"/>
        <v>100</v>
      </c>
      <c r="J48" s="37">
        <v>40</v>
      </c>
      <c r="K48">
        <f t="shared" si="1"/>
        <v>339</v>
      </c>
      <c r="L48">
        <f t="shared" si="2"/>
        <v>20.595382746051033</v>
      </c>
      <c r="M48">
        <v>10</v>
      </c>
    </row>
    <row r="49" spans="1:13" ht="15.75" x14ac:dyDescent="0.25">
      <c r="A49" s="28" t="s">
        <v>74</v>
      </c>
      <c r="B49" s="27">
        <v>13</v>
      </c>
      <c r="C49" s="27">
        <v>1204</v>
      </c>
      <c r="D49" s="27">
        <v>13</v>
      </c>
      <c r="E49" s="27">
        <v>439</v>
      </c>
      <c r="F49" s="27">
        <v>59</v>
      </c>
      <c r="G49" s="27" t="s">
        <v>212</v>
      </c>
      <c r="H49" s="25">
        <v>13</v>
      </c>
      <c r="I49">
        <f t="shared" si="3"/>
        <v>100</v>
      </c>
      <c r="J49" s="37">
        <v>40</v>
      </c>
      <c r="K49">
        <f t="shared" si="1"/>
        <v>498</v>
      </c>
      <c r="L49">
        <f t="shared" si="2"/>
        <v>41.362126245847172</v>
      </c>
      <c r="M49">
        <v>20</v>
      </c>
    </row>
    <row r="50" spans="1:13" ht="15.75" x14ac:dyDescent="0.25">
      <c r="A50" s="32" t="s">
        <v>75</v>
      </c>
      <c r="B50" s="31"/>
      <c r="C50" s="31"/>
      <c r="D50" s="31"/>
      <c r="E50" s="31"/>
      <c r="F50" s="31"/>
      <c r="G50" s="31"/>
      <c r="H50" s="25">
        <v>1</v>
      </c>
      <c r="I50" t="e">
        <f t="shared" si="3"/>
        <v>#DIV/0!</v>
      </c>
      <c r="J50" s="37">
        <v>0</v>
      </c>
      <c r="K50">
        <f t="shared" si="1"/>
        <v>0</v>
      </c>
      <c r="L50" t="e">
        <f t="shared" si="2"/>
        <v>#DIV/0!</v>
      </c>
      <c r="M50">
        <v>0</v>
      </c>
    </row>
    <row r="51" spans="1:13" ht="15.75" x14ac:dyDescent="0.25">
      <c r="A51" s="30" t="s">
        <v>76</v>
      </c>
      <c r="B51" s="29">
        <v>15</v>
      </c>
      <c r="C51" s="29">
        <v>4107</v>
      </c>
      <c r="D51" s="29">
        <v>15</v>
      </c>
      <c r="E51" s="29">
        <v>570</v>
      </c>
      <c r="F51" s="29">
        <v>37</v>
      </c>
      <c r="G51" s="29" t="s">
        <v>211</v>
      </c>
      <c r="H51" s="25">
        <v>15</v>
      </c>
      <c r="I51">
        <f t="shared" si="3"/>
        <v>100</v>
      </c>
      <c r="J51" s="37">
        <v>40</v>
      </c>
      <c r="K51">
        <f t="shared" si="1"/>
        <v>607</v>
      </c>
      <c r="L51">
        <f t="shared" si="2"/>
        <v>14.77964450937424</v>
      </c>
      <c r="M51">
        <v>10</v>
      </c>
    </row>
    <row r="52" spans="1:13" ht="15.75" x14ac:dyDescent="0.25">
      <c r="A52" s="28" t="s">
        <v>77</v>
      </c>
      <c r="B52" s="27">
        <v>12</v>
      </c>
      <c r="C52" s="27">
        <v>1371</v>
      </c>
      <c r="D52" s="27">
        <v>12</v>
      </c>
      <c r="E52" s="27">
        <v>261</v>
      </c>
      <c r="F52" s="27">
        <v>81</v>
      </c>
      <c r="G52" s="27" t="s">
        <v>211</v>
      </c>
      <c r="H52" s="25">
        <v>12</v>
      </c>
      <c r="I52">
        <f t="shared" si="3"/>
        <v>100</v>
      </c>
      <c r="J52" s="37">
        <v>40</v>
      </c>
      <c r="K52">
        <f t="shared" si="1"/>
        <v>342</v>
      </c>
      <c r="L52">
        <f t="shared" si="2"/>
        <v>24.945295404814004</v>
      </c>
      <c r="M52">
        <v>10</v>
      </c>
    </row>
    <row r="53" spans="1:13" ht="15.75" x14ac:dyDescent="0.25">
      <c r="A53" s="30" t="s">
        <v>78</v>
      </c>
      <c r="B53" s="29">
        <v>6</v>
      </c>
      <c r="C53" s="29">
        <v>1319</v>
      </c>
      <c r="D53" s="29">
        <v>6</v>
      </c>
      <c r="E53" s="29">
        <v>446</v>
      </c>
      <c r="F53" s="29">
        <v>32</v>
      </c>
      <c r="G53" s="29" t="s">
        <v>212</v>
      </c>
      <c r="H53" s="25">
        <v>6</v>
      </c>
      <c r="I53">
        <f t="shared" si="3"/>
        <v>100</v>
      </c>
      <c r="J53" s="37">
        <v>40</v>
      </c>
      <c r="K53">
        <f t="shared" si="1"/>
        <v>478</v>
      </c>
      <c r="L53">
        <f t="shared" si="2"/>
        <v>36.239575435936317</v>
      </c>
      <c r="M53">
        <v>20</v>
      </c>
    </row>
    <row r="54" spans="1:13" ht="15.75" x14ac:dyDescent="0.25">
      <c r="A54" s="28" t="s">
        <v>79</v>
      </c>
      <c r="B54" s="27">
        <v>15</v>
      </c>
      <c r="C54" s="27">
        <v>2156</v>
      </c>
      <c r="D54" s="27">
        <v>15</v>
      </c>
      <c r="E54" s="27">
        <v>514</v>
      </c>
      <c r="F54" s="27">
        <v>35</v>
      </c>
      <c r="G54" s="27" t="s">
        <v>211</v>
      </c>
      <c r="H54" s="25">
        <v>10</v>
      </c>
      <c r="I54">
        <f t="shared" si="3"/>
        <v>66.666666666666657</v>
      </c>
      <c r="J54" s="37">
        <v>30</v>
      </c>
      <c r="K54">
        <f t="shared" si="1"/>
        <v>549</v>
      </c>
      <c r="L54">
        <f t="shared" si="2"/>
        <v>25.463821892393323</v>
      </c>
      <c r="M54">
        <v>20</v>
      </c>
    </row>
    <row r="55" spans="1:13" ht="45" x14ac:dyDescent="0.25">
      <c r="A55" s="28" t="s">
        <v>80</v>
      </c>
      <c r="B55" s="27">
        <v>16</v>
      </c>
      <c r="C55" s="27">
        <v>4894</v>
      </c>
      <c r="D55" s="27">
        <v>16</v>
      </c>
      <c r="E55" s="27">
        <v>289</v>
      </c>
      <c r="F55" s="27">
        <v>131</v>
      </c>
      <c r="G55" s="27" t="s">
        <v>212</v>
      </c>
      <c r="H55" s="25">
        <v>7</v>
      </c>
      <c r="I55">
        <f t="shared" si="3"/>
        <v>43.75</v>
      </c>
      <c r="J55" s="37">
        <v>20</v>
      </c>
      <c r="K55">
        <f t="shared" si="1"/>
        <v>420</v>
      </c>
      <c r="L55">
        <f t="shared" si="2"/>
        <v>8.5819370657948504</v>
      </c>
      <c r="M55">
        <v>10</v>
      </c>
    </row>
    <row r="56" spans="1:13" ht="15.75" x14ac:dyDescent="0.25">
      <c r="A56" s="28" t="s">
        <v>81</v>
      </c>
      <c r="B56" s="27">
        <v>7</v>
      </c>
      <c r="C56" s="27">
        <v>1136</v>
      </c>
      <c r="D56" s="27">
        <v>7</v>
      </c>
      <c r="E56" s="27">
        <v>1123</v>
      </c>
      <c r="F56" s="27">
        <v>145</v>
      </c>
      <c r="G56" s="27" t="s">
        <v>212</v>
      </c>
      <c r="H56" s="25">
        <v>11</v>
      </c>
      <c r="I56">
        <f t="shared" ref="I56" si="4">H56/B56*100</f>
        <v>157.14285714285714</v>
      </c>
      <c r="J56" s="37">
        <v>40</v>
      </c>
      <c r="K56">
        <f t="shared" si="1"/>
        <v>1268</v>
      </c>
      <c r="L56">
        <f t="shared" si="2"/>
        <v>111.61971830985915</v>
      </c>
      <c r="M56">
        <v>40</v>
      </c>
    </row>
    <row r="57" spans="1:13" ht="15.75" x14ac:dyDescent="0.25">
      <c r="A57" s="30" t="s">
        <v>82</v>
      </c>
      <c r="B57" s="29">
        <v>16</v>
      </c>
      <c r="C57" s="29">
        <v>2074</v>
      </c>
      <c r="D57" s="29">
        <v>1</v>
      </c>
      <c r="E57" s="29">
        <v>100</v>
      </c>
      <c r="F57" s="29">
        <v>17</v>
      </c>
      <c r="G57" s="29" t="s">
        <v>211</v>
      </c>
      <c r="H57" s="25">
        <v>12</v>
      </c>
      <c r="I57">
        <f t="shared" si="3"/>
        <v>75</v>
      </c>
      <c r="J57" s="37">
        <v>30</v>
      </c>
      <c r="K57">
        <f t="shared" si="1"/>
        <v>117</v>
      </c>
      <c r="L57">
        <f t="shared" si="2"/>
        <v>5.6412729026036645</v>
      </c>
      <c r="M57">
        <v>10</v>
      </c>
    </row>
    <row r="58" spans="1:13" ht="15.75" x14ac:dyDescent="0.25">
      <c r="A58" s="30" t="s">
        <v>83</v>
      </c>
      <c r="B58" s="29">
        <v>8</v>
      </c>
      <c r="C58" s="29">
        <v>910</v>
      </c>
      <c r="D58" s="29">
        <v>5</v>
      </c>
      <c r="E58" s="29">
        <v>166</v>
      </c>
      <c r="F58" s="29">
        <v>15</v>
      </c>
      <c r="G58" s="29" t="s">
        <v>212</v>
      </c>
      <c r="H58" s="25">
        <v>8</v>
      </c>
      <c r="I58">
        <f t="shared" si="3"/>
        <v>100</v>
      </c>
      <c r="J58" s="37">
        <v>40</v>
      </c>
      <c r="K58">
        <f t="shared" si="1"/>
        <v>181</v>
      </c>
      <c r="L58">
        <f t="shared" si="2"/>
        <v>19.890109890109891</v>
      </c>
      <c r="M58">
        <v>10</v>
      </c>
    </row>
    <row r="59" spans="1:13" ht="15.75" x14ac:dyDescent="0.25">
      <c r="A59" s="28" t="s">
        <v>84</v>
      </c>
      <c r="B59" s="27">
        <v>18</v>
      </c>
      <c r="C59" s="27">
        <v>4303</v>
      </c>
      <c r="D59" s="27">
        <v>18</v>
      </c>
      <c r="E59" s="27">
        <v>705</v>
      </c>
      <c r="F59" s="27">
        <v>160</v>
      </c>
      <c r="G59" s="27" t="s">
        <v>211</v>
      </c>
      <c r="H59" s="25">
        <v>18</v>
      </c>
      <c r="I59">
        <f t="shared" si="3"/>
        <v>100</v>
      </c>
      <c r="J59" s="37">
        <v>40</v>
      </c>
      <c r="K59">
        <f t="shared" si="1"/>
        <v>865</v>
      </c>
      <c r="L59">
        <f t="shared" si="2"/>
        <v>20.102254241227051</v>
      </c>
      <c r="M59">
        <v>10</v>
      </c>
    </row>
    <row r="60" spans="1:13" ht="15.75" x14ac:dyDescent="0.25">
      <c r="A60" s="28" t="s">
        <v>85</v>
      </c>
      <c r="B60" s="27">
        <v>12</v>
      </c>
      <c r="C60" s="27">
        <v>2372</v>
      </c>
      <c r="D60" s="27">
        <v>12</v>
      </c>
      <c r="E60" s="27">
        <v>374</v>
      </c>
      <c r="F60" s="27">
        <v>87</v>
      </c>
      <c r="G60" s="27" t="s">
        <v>211</v>
      </c>
      <c r="H60" s="25">
        <v>12</v>
      </c>
      <c r="I60">
        <f t="shared" si="3"/>
        <v>100</v>
      </c>
      <c r="J60" s="37">
        <v>40</v>
      </c>
      <c r="K60">
        <f t="shared" si="1"/>
        <v>461</v>
      </c>
      <c r="L60">
        <f t="shared" si="2"/>
        <v>19.435075885328835</v>
      </c>
      <c r="M60">
        <v>10</v>
      </c>
    </row>
    <row r="61" spans="1:13" ht="15.75" x14ac:dyDescent="0.25">
      <c r="A61" s="28" t="s">
        <v>86</v>
      </c>
      <c r="B61" s="27">
        <v>17</v>
      </c>
      <c r="C61" s="27">
        <v>1618</v>
      </c>
      <c r="D61" s="27">
        <v>17</v>
      </c>
      <c r="E61" s="27">
        <v>187</v>
      </c>
      <c r="F61" s="27">
        <v>103</v>
      </c>
      <c r="G61" s="27" t="s">
        <v>211</v>
      </c>
      <c r="H61" s="25">
        <v>15</v>
      </c>
      <c r="I61">
        <f t="shared" si="3"/>
        <v>88.235294117647058</v>
      </c>
      <c r="J61" s="37">
        <v>40</v>
      </c>
      <c r="K61">
        <f t="shared" si="1"/>
        <v>290</v>
      </c>
      <c r="L61">
        <f t="shared" si="2"/>
        <v>17.923362175525341</v>
      </c>
      <c r="M61">
        <v>10</v>
      </c>
    </row>
    <row r="62" spans="1:13" ht="15.75" x14ac:dyDescent="0.25">
      <c r="A62" s="28" t="s">
        <v>87</v>
      </c>
      <c r="B62" s="27">
        <v>14</v>
      </c>
      <c r="C62" s="27">
        <v>4128</v>
      </c>
      <c r="D62" s="27">
        <v>14</v>
      </c>
      <c r="E62" s="27">
        <v>778</v>
      </c>
      <c r="F62" s="27">
        <v>170</v>
      </c>
      <c r="G62" s="27" t="s">
        <v>211</v>
      </c>
      <c r="H62" s="25">
        <v>3</v>
      </c>
      <c r="I62">
        <f t="shared" si="3"/>
        <v>21.428571428571427</v>
      </c>
      <c r="J62" s="37">
        <v>10</v>
      </c>
      <c r="K62">
        <f t="shared" si="1"/>
        <v>948</v>
      </c>
      <c r="L62">
        <f t="shared" si="2"/>
        <v>22.965116279069768</v>
      </c>
      <c r="M62">
        <v>10</v>
      </c>
    </row>
    <row r="63" spans="1:13" ht="15.75" x14ac:dyDescent="0.25">
      <c r="A63" s="30" t="s">
        <v>199</v>
      </c>
      <c r="B63" s="29">
        <v>22</v>
      </c>
      <c r="C63" s="29">
        <v>1667</v>
      </c>
      <c r="D63" s="29">
        <v>4</v>
      </c>
      <c r="E63" s="29">
        <v>127</v>
      </c>
      <c r="F63" s="29">
        <v>56</v>
      </c>
      <c r="G63" s="29" t="s">
        <v>211</v>
      </c>
      <c r="H63" s="25">
        <v>14</v>
      </c>
      <c r="I63">
        <f t="shared" ref="I63" si="5">H63/B63*100</f>
        <v>63.636363636363633</v>
      </c>
      <c r="J63" s="37">
        <v>30</v>
      </c>
      <c r="K63">
        <f t="shared" si="1"/>
        <v>183</v>
      </c>
      <c r="L63">
        <f t="shared" si="2"/>
        <v>10.977804439112179</v>
      </c>
      <c r="M63">
        <v>10</v>
      </c>
    </row>
    <row r="64" spans="1:13" x14ac:dyDescent="0.25">
      <c r="E64" s="71">
        <f>SUM(E63:F63)</f>
        <v>183</v>
      </c>
      <c r="F64" s="71"/>
    </row>
  </sheetData>
  <mergeCells count="1">
    <mergeCell ref="E64:F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zoomScale="55" zoomScaleNormal="55" workbookViewId="0">
      <selection activeCell="Z55" sqref="Z55"/>
    </sheetView>
  </sheetViews>
  <sheetFormatPr defaultRowHeight="15" x14ac:dyDescent="0.25"/>
  <cols>
    <col min="1" max="1" width="27.28515625" customWidth="1"/>
    <col min="2" max="25" width="12.5703125" customWidth="1"/>
  </cols>
  <sheetData>
    <row r="1" spans="1:26" ht="132.75" customHeight="1" x14ac:dyDescent="0.25">
      <c r="A1" s="47"/>
      <c r="B1" s="46" t="s">
        <v>247</v>
      </c>
      <c r="C1" s="46" t="s">
        <v>246</v>
      </c>
      <c r="D1" s="46" t="s">
        <v>245</v>
      </c>
      <c r="E1" s="46" t="s">
        <v>244</v>
      </c>
      <c r="F1" s="46" t="s">
        <v>243</v>
      </c>
      <c r="G1" s="46" t="s">
        <v>242</v>
      </c>
      <c r="H1" s="46" t="s">
        <v>241</v>
      </c>
      <c r="I1" s="46" t="s">
        <v>240</v>
      </c>
      <c r="J1" s="46" t="s">
        <v>239</v>
      </c>
      <c r="K1" s="46" t="s">
        <v>238</v>
      </c>
      <c r="L1" s="46" t="s">
        <v>237</v>
      </c>
      <c r="M1" s="46" t="s">
        <v>236</v>
      </c>
      <c r="N1" s="46" t="s">
        <v>235</v>
      </c>
      <c r="O1" s="46" t="s">
        <v>234</v>
      </c>
      <c r="P1" s="46" t="s">
        <v>233</v>
      </c>
      <c r="Q1" s="46" t="s">
        <v>232</v>
      </c>
      <c r="R1" s="46" t="s">
        <v>231</v>
      </c>
      <c r="S1" s="46" t="s">
        <v>230</v>
      </c>
      <c r="T1" s="46" t="s">
        <v>229</v>
      </c>
      <c r="U1" s="46" t="s">
        <v>228</v>
      </c>
      <c r="V1" s="46" t="s">
        <v>227</v>
      </c>
      <c r="W1" s="47" t="s">
        <v>226</v>
      </c>
      <c r="X1" s="46" t="s">
        <v>225</v>
      </c>
      <c r="Y1" s="46" t="s">
        <v>224</v>
      </c>
    </row>
    <row r="2" spans="1:26" x14ac:dyDescent="0.25">
      <c r="A2" s="42" t="s">
        <v>45</v>
      </c>
      <c r="B2" s="41"/>
      <c r="C2" s="41"/>
      <c r="D2" s="41"/>
      <c r="E2" s="41" t="s">
        <v>223</v>
      </c>
      <c r="F2" s="41" t="s">
        <v>223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>
        <v>6</v>
      </c>
    </row>
    <row r="3" spans="1:26" x14ac:dyDescent="0.25">
      <c r="A3" s="42" t="s">
        <v>93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>
        <v>0</v>
      </c>
    </row>
    <row r="4" spans="1:26" x14ac:dyDescent="0.25">
      <c r="A4" s="42" t="s">
        <v>46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>
        <v>0</v>
      </c>
    </row>
    <row r="5" spans="1:26" x14ac:dyDescent="0.25">
      <c r="A5" s="42" t="s">
        <v>47</v>
      </c>
      <c r="B5" s="41"/>
      <c r="C5" s="41"/>
      <c r="D5" s="41"/>
      <c r="E5" s="41" t="s">
        <v>223</v>
      </c>
      <c r="F5" s="41" t="s">
        <v>223</v>
      </c>
      <c r="G5" s="41"/>
      <c r="H5" s="41"/>
      <c r="I5" s="41"/>
      <c r="J5" s="41"/>
      <c r="K5" s="41"/>
      <c r="L5" s="41"/>
      <c r="M5" s="41"/>
      <c r="N5" s="41"/>
      <c r="O5" s="41" t="s">
        <v>223</v>
      </c>
      <c r="P5" s="41"/>
      <c r="Q5" s="41"/>
      <c r="R5" s="41"/>
      <c r="S5" s="41"/>
      <c r="T5" s="41"/>
      <c r="U5" s="41"/>
      <c r="V5" s="41"/>
      <c r="W5" s="41"/>
      <c r="X5" s="41"/>
      <c r="Y5" s="41"/>
      <c r="Z5">
        <v>9</v>
      </c>
    </row>
    <row r="6" spans="1:26" x14ac:dyDescent="0.25">
      <c r="A6" s="42" t="s">
        <v>48</v>
      </c>
      <c r="B6" s="41"/>
      <c r="C6" s="41"/>
      <c r="D6" s="41"/>
      <c r="E6" s="41"/>
      <c r="F6" s="41"/>
      <c r="G6" s="41"/>
      <c r="H6" s="41" t="s">
        <v>223</v>
      </c>
      <c r="I6" s="41"/>
      <c r="J6" s="41"/>
      <c r="K6" s="41"/>
      <c r="L6" s="41"/>
      <c r="M6" s="41"/>
      <c r="N6" s="41"/>
      <c r="O6" s="41" t="s">
        <v>223</v>
      </c>
      <c r="P6" s="41"/>
      <c r="Q6" s="41"/>
      <c r="R6" s="41"/>
      <c r="S6" s="41"/>
      <c r="T6" s="41"/>
      <c r="U6" s="41"/>
      <c r="V6" s="41"/>
      <c r="W6" s="41"/>
      <c r="X6" s="41"/>
      <c r="Y6" s="41"/>
      <c r="Z6">
        <v>6</v>
      </c>
    </row>
    <row r="7" spans="1:26" x14ac:dyDescent="0.25">
      <c r="A7" s="42" t="s">
        <v>49</v>
      </c>
      <c r="B7" s="41"/>
      <c r="C7" s="41"/>
      <c r="D7" s="41"/>
      <c r="E7" s="41" t="s">
        <v>223</v>
      </c>
      <c r="F7" s="41" t="s">
        <v>223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>
        <v>6</v>
      </c>
    </row>
    <row r="8" spans="1:26" x14ac:dyDescent="0.25">
      <c r="A8" s="42" t="s">
        <v>96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>
        <v>0</v>
      </c>
    </row>
    <row r="9" spans="1:26" x14ac:dyDescent="0.25">
      <c r="A9" s="42" t="s">
        <v>50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>
        <v>0</v>
      </c>
    </row>
    <row r="10" spans="1:26" x14ac:dyDescent="0.25">
      <c r="A10" s="42" t="s">
        <v>51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>
        <v>0</v>
      </c>
    </row>
    <row r="11" spans="1:26" s="40" customFormat="1" x14ac:dyDescent="0.25">
      <c r="A11" s="44" t="s">
        <v>52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 t="s">
        <v>223</v>
      </c>
      <c r="P11" s="43"/>
      <c r="Q11" s="43"/>
      <c r="R11" s="43"/>
      <c r="S11" s="43"/>
      <c r="T11" s="43"/>
      <c r="U11" s="43"/>
      <c r="V11" s="43" t="s">
        <v>223</v>
      </c>
      <c r="W11" s="43"/>
      <c r="X11" s="43"/>
      <c r="Y11" s="43"/>
      <c r="Z11" s="40">
        <v>6</v>
      </c>
    </row>
    <row r="12" spans="1:26" x14ac:dyDescent="0.25">
      <c r="A12" s="42" t="s">
        <v>53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0">
        <v>0</v>
      </c>
    </row>
    <row r="13" spans="1:26" s="40" customFormat="1" x14ac:dyDescent="0.25">
      <c r="A13" s="44" t="s">
        <v>99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 t="s">
        <v>223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0">
        <v>3</v>
      </c>
    </row>
    <row r="14" spans="1:26" x14ac:dyDescent="0.25">
      <c r="A14" s="42" t="s">
        <v>54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0">
        <v>0</v>
      </c>
    </row>
    <row r="15" spans="1:26" x14ac:dyDescent="0.25">
      <c r="A15" s="42" t="s">
        <v>101</v>
      </c>
      <c r="B15" s="41"/>
      <c r="C15" s="41"/>
      <c r="D15" s="41"/>
      <c r="E15" s="41" t="s">
        <v>223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>
        <v>3</v>
      </c>
    </row>
    <row r="16" spans="1:26" s="40" customFormat="1" x14ac:dyDescent="0.25">
      <c r="A16" s="44" t="s">
        <v>55</v>
      </c>
      <c r="B16" s="43"/>
      <c r="C16" s="43"/>
      <c r="D16" s="43"/>
      <c r="E16" s="43" t="s">
        <v>223</v>
      </c>
      <c r="F16" s="43" t="s">
        <v>223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0">
        <v>6</v>
      </c>
    </row>
    <row r="17" spans="1:26" x14ac:dyDescent="0.25">
      <c r="A17" s="42" t="s">
        <v>104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0">
        <v>0</v>
      </c>
    </row>
    <row r="18" spans="1:26" s="40" customFormat="1" x14ac:dyDescent="0.25">
      <c r="A18" s="44" t="s">
        <v>56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 t="s">
        <v>223</v>
      </c>
      <c r="Y18" s="43"/>
      <c r="Z18" s="40">
        <v>3</v>
      </c>
    </row>
    <row r="19" spans="1:26" x14ac:dyDescent="0.25">
      <c r="A19" s="42" t="s">
        <v>57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0">
        <v>0</v>
      </c>
    </row>
    <row r="20" spans="1:26" x14ac:dyDescent="0.25">
      <c r="A20" s="42" t="s">
        <v>133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 t="s">
        <v>223</v>
      </c>
      <c r="P20" s="41"/>
      <c r="Q20" s="41"/>
      <c r="R20" s="41"/>
      <c r="S20" s="41"/>
      <c r="T20" s="41"/>
      <c r="U20" s="41"/>
      <c r="V20" s="41"/>
      <c r="W20" s="41"/>
      <c r="X20" s="41"/>
      <c r="Y20" s="41" t="s">
        <v>223</v>
      </c>
      <c r="Z20" s="40">
        <v>6</v>
      </c>
    </row>
    <row r="21" spans="1:26" x14ac:dyDescent="0.25">
      <c r="A21" s="42" t="s">
        <v>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0">
        <v>0</v>
      </c>
    </row>
    <row r="22" spans="1:26" x14ac:dyDescent="0.25">
      <c r="A22" s="42" t="s">
        <v>136</v>
      </c>
      <c r="B22" s="41"/>
      <c r="C22" s="41"/>
      <c r="D22" s="41"/>
      <c r="E22" s="41" t="s">
        <v>223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0">
        <v>3</v>
      </c>
    </row>
    <row r="23" spans="1:26" x14ac:dyDescent="0.25">
      <c r="A23" s="42" t="s">
        <v>58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0">
        <v>0</v>
      </c>
    </row>
    <row r="24" spans="1:26" s="40" customFormat="1" x14ac:dyDescent="0.25">
      <c r="A24" s="44" t="s">
        <v>59</v>
      </c>
      <c r="B24" s="43"/>
      <c r="C24" s="43"/>
      <c r="D24" s="43"/>
      <c r="E24" s="43" t="s">
        <v>223</v>
      </c>
      <c r="F24" s="43" t="s">
        <v>223</v>
      </c>
      <c r="G24" s="43"/>
      <c r="H24" s="43"/>
      <c r="I24" s="43"/>
      <c r="J24" s="43"/>
      <c r="K24" s="43"/>
      <c r="L24" s="43"/>
      <c r="M24" s="43"/>
      <c r="N24" s="43"/>
      <c r="O24" s="43" t="s">
        <v>223</v>
      </c>
      <c r="P24" s="43"/>
      <c r="Q24" s="43"/>
      <c r="R24" s="43"/>
      <c r="S24" s="43"/>
      <c r="T24" s="43"/>
      <c r="U24" s="43"/>
      <c r="V24" s="43"/>
      <c r="W24" s="43"/>
      <c r="X24" s="43"/>
      <c r="Y24" s="43" t="s">
        <v>223</v>
      </c>
      <c r="Z24" s="40">
        <v>12</v>
      </c>
    </row>
    <row r="25" spans="1:26" x14ac:dyDescent="0.25">
      <c r="A25" s="42" t="s">
        <v>60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0">
        <v>0</v>
      </c>
    </row>
    <row r="26" spans="1:26" x14ac:dyDescent="0.25">
      <c r="A26" s="42" t="s">
        <v>61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0">
        <v>0</v>
      </c>
    </row>
    <row r="27" spans="1:26" s="40" customFormat="1" x14ac:dyDescent="0.25">
      <c r="A27" s="44" t="s">
        <v>106</v>
      </c>
      <c r="B27" s="43"/>
      <c r="C27" s="43"/>
      <c r="D27" s="43"/>
      <c r="E27" s="43" t="s">
        <v>223</v>
      </c>
      <c r="F27" s="43"/>
      <c r="G27" s="43"/>
      <c r="H27" s="43"/>
      <c r="I27" s="43"/>
      <c r="J27" s="43"/>
      <c r="K27" s="43"/>
      <c r="L27" s="43"/>
      <c r="M27" s="43"/>
      <c r="N27" s="43"/>
      <c r="O27" s="43" t="s">
        <v>223</v>
      </c>
      <c r="P27" s="43"/>
      <c r="Q27" s="43"/>
      <c r="R27" s="43"/>
      <c r="S27" s="43"/>
      <c r="T27" s="43"/>
      <c r="U27" s="43"/>
      <c r="V27" s="43" t="s">
        <v>223</v>
      </c>
      <c r="W27" s="43"/>
      <c r="X27" s="43" t="s">
        <v>223</v>
      </c>
      <c r="Y27" s="43" t="s">
        <v>223</v>
      </c>
      <c r="Z27" s="40">
        <v>15</v>
      </c>
    </row>
    <row r="28" spans="1:26" s="40" customFormat="1" x14ac:dyDescent="0.25">
      <c r="A28" s="44" t="s">
        <v>62</v>
      </c>
      <c r="B28" s="43"/>
      <c r="C28" s="43"/>
      <c r="D28" s="43"/>
      <c r="E28" s="43" t="s">
        <v>223</v>
      </c>
      <c r="F28" s="43" t="s">
        <v>223</v>
      </c>
      <c r="G28" s="43"/>
      <c r="H28" s="43"/>
      <c r="I28" s="43"/>
      <c r="J28" s="43"/>
      <c r="K28" s="43"/>
      <c r="L28" s="43"/>
      <c r="M28" s="43"/>
      <c r="N28" s="43"/>
      <c r="O28" s="43" t="s">
        <v>223</v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0">
        <v>9</v>
      </c>
    </row>
    <row r="29" spans="1:26" x14ac:dyDescent="0.25">
      <c r="A29" s="42" t="s">
        <v>63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 t="s">
        <v>223</v>
      </c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0">
        <v>3</v>
      </c>
    </row>
    <row r="30" spans="1:26" x14ac:dyDescent="0.25">
      <c r="A30" s="42" t="s">
        <v>64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0">
        <v>0</v>
      </c>
    </row>
    <row r="31" spans="1:26" s="40" customFormat="1" x14ac:dyDescent="0.25">
      <c r="A31" s="44" t="s">
        <v>65</v>
      </c>
      <c r="B31" s="43"/>
      <c r="C31" s="43"/>
      <c r="D31" s="43"/>
      <c r="E31" s="43" t="s">
        <v>223</v>
      </c>
      <c r="F31" s="43"/>
      <c r="G31" s="43"/>
      <c r="H31" s="43" t="s">
        <v>223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0">
        <v>6</v>
      </c>
    </row>
    <row r="32" spans="1:26" x14ac:dyDescent="0.25">
      <c r="A32" s="42" t="s">
        <v>66</v>
      </c>
      <c r="B32" s="41"/>
      <c r="C32" s="41"/>
      <c r="D32" s="41"/>
      <c r="E32" s="41" t="s">
        <v>223</v>
      </c>
      <c r="F32" s="41" t="s">
        <v>223</v>
      </c>
      <c r="G32" s="41"/>
      <c r="H32" s="41"/>
      <c r="I32" s="41"/>
      <c r="J32" s="41"/>
      <c r="K32" s="41"/>
      <c r="L32" s="41"/>
      <c r="M32" s="41"/>
      <c r="N32" s="41"/>
      <c r="O32" s="41" t="s">
        <v>223</v>
      </c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0">
        <v>9</v>
      </c>
    </row>
    <row r="33" spans="1:26" x14ac:dyDescent="0.25">
      <c r="A33" s="42" t="s">
        <v>108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>
        <v>0</v>
      </c>
    </row>
    <row r="34" spans="1:26" x14ac:dyDescent="0.25">
      <c r="A34" s="42" t="s">
        <v>67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>
        <v>0</v>
      </c>
    </row>
    <row r="35" spans="1:26" x14ac:dyDescent="0.25">
      <c r="A35" s="42" t="s">
        <v>111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>
        <v>0</v>
      </c>
    </row>
    <row r="36" spans="1:26" x14ac:dyDescent="0.25">
      <c r="A36" s="42" t="s">
        <v>68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 t="s">
        <v>223</v>
      </c>
      <c r="P36" s="41"/>
      <c r="Q36" s="41"/>
      <c r="R36" s="41"/>
      <c r="S36" s="41"/>
      <c r="T36" s="41"/>
      <c r="U36" s="41"/>
      <c r="V36" s="41"/>
      <c r="W36" s="41"/>
      <c r="X36" s="41"/>
      <c r="Y36" s="41"/>
      <c r="Z36">
        <v>3</v>
      </c>
    </row>
    <row r="37" spans="1:26" s="40" customFormat="1" x14ac:dyDescent="0.25">
      <c r="A37" s="44" t="s">
        <v>114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 t="s">
        <v>223</v>
      </c>
      <c r="P37" s="43"/>
      <c r="Q37" s="43"/>
      <c r="R37" s="43"/>
      <c r="S37" s="43"/>
      <c r="T37" s="43"/>
      <c r="U37" s="43"/>
      <c r="V37" s="43"/>
      <c r="W37" s="43"/>
      <c r="X37" s="43"/>
      <c r="Y37" s="43" t="s">
        <v>223</v>
      </c>
      <c r="Z37" s="40">
        <v>6</v>
      </c>
    </row>
    <row r="38" spans="1:26" s="40" customFormat="1" x14ac:dyDescent="0.25">
      <c r="A38" s="44" t="s">
        <v>69</v>
      </c>
      <c r="B38" s="43"/>
      <c r="C38" s="43"/>
      <c r="D38" s="43"/>
      <c r="E38" s="43"/>
      <c r="F38" s="43" t="s">
        <v>223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0">
        <v>3</v>
      </c>
    </row>
    <row r="39" spans="1:26" x14ac:dyDescent="0.25">
      <c r="A39" s="42" t="s">
        <v>70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0">
        <v>0</v>
      </c>
    </row>
    <row r="40" spans="1:26" x14ac:dyDescent="0.25">
      <c r="A40" s="42" t="s">
        <v>117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0">
        <v>0</v>
      </c>
    </row>
    <row r="41" spans="1:26" s="40" customFormat="1" x14ac:dyDescent="0.25">
      <c r="A41" s="44" t="s">
        <v>71</v>
      </c>
      <c r="B41" s="43"/>
      <c r="C41" s="43"/>
      <c r="D41" s="43"/>
      <c r="E41" s="43" t="s">
        <v>223</v>
      </c>
      <c r="F41" s="43" t="s">
        <v>223</v>
      </c>
      <c r="G41" s="43"/>
      <c r="H41" s="43"/>
      <c r="I41" s="43"/>
      <c r="J41" s="43"/>
      <c r="K41" s="43"/>
      <c r="L41" s="43"/>
      <c r="M41" s="43"/>
      <c r="N41" s="43"/>
      <c r="O41" s="43" t="s">
        <v>223</v>
      </c>
      <c r="P41" s="43"/>
      <c r="Q41" s="43"/>
      <c r="R41" s="43"/>
      <c r="S41" s="43"/>
      <c r="T41" s="43"/>
      <c r="U41" s="43"/>
      <c r="V41" s="43"/>
      <c r="W41" s="43"/>
      <c r="X41" s="43" t="s">
        <v>223</v>
      </c>
      <c r="Y41" s="43" t="s">
        <v>223</v>
      </c>
      <c r="Z41" s="40">
        <v>15</v>
      </c>
    </row>
    <row r="42" spans="1:26" x14ac:dyDescent="0.25">
      <c r="A42" s="42" t="s">
        <v>72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0">
        <v>0</v>
      </c>
    </row>
    <row r="43" spans="1:26" x14ac:dyDescent="0.25">
      <c r="A43" s="42" t="s">
        <v>73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0">
        <v>0</v>
      </c>
    </row>
    <row r="44" spans="1:26" s="40" customFormat="1" x14ac:dyDescent="0.25">
      <c r="A44" s="44" t="s">
        <v>120</v>
      </c>
      <c r="B44" s="43"/>
      <c r="C44" s="43"/>
      <c r="D44" s="43"/>
      <c r="E44" s="43" t="s">
        <v>223</v>
      </c>
      <c r="F44" s="43" t="s">
        <v>223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0">
        <v>6</v>
      </c>
    </row>
    <row r="45" spans="1:26" x14ac:dyDescent="0.25">
      <c r="A45" s="42" t="s">
        <v>210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0">
        <v>0</v>
      </c>
    </row>
    <row r="46" spans="1:26" s="40" customFormat="1" x14ac:dyDescent="0.25">
      <c r="A46" s="44" t="s">
        <v>74</v>
      </c>
      <c r="B46" s="43"/>
      <c r="C46" s="43"/>
      <c r="D46" s="43"/>
      <c r="E46" s="43" t="s">
        <v>223</v>
      </c>
      <c r="F46" s="43" t="s">
        <v>223</v>
      </c>
      <c r="G46" s="43"/>
      <c r="H46" s="43" t="s">
        <v>223</v>
      </c>
      <c r="I46" s="43"/>
      <c r="J46" s="43"/>
      <c r="K46" s="43" t="s">
        <v>223</v>
      </c>
      <c r="L46" s="43"/>
      <c r="M46" s="43"/>
      <c r="N46" s="43"/>
      <c r="O46" s="43" t="s">
        <v>223</v>
      </c>
      <c r="P46" s="43"/>
      <c r="Q46" s="43" t="s">
        <v>223</v>
      </c>
      <c r="R46" s="43"/>
      <c r="S46" s="43"/>
      <c r="T46" s="43"/>
      <c r="U46" s="43"/>
      <c r="V46" s="43" t="s">
        <v>223</v>
      </c>
      <c r="W46" s="43"/>
      <c r="X46" s="43" t="s">
        <v>223</v>
      </c>
      <c r="Y46" s="43" t="s">
        <v>223</v>
      </c>
      <c r="Z46" s="40">
        <v>27</v>
      </c>
    </row>
    <row r="47" spans="1:26" x14ac:dyDescent="0.25">
      <c r="A47" s="42" t="s">
        <v>209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 t="s">
        <v>223</v>
      </c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0">
        <v>3</v>
      </c>
    </row>
    <row r="48" spans="1:26" s="40" customFormat="1" x14ac:dyDescent="0.25">
      <c r="A48" s="44" t="s">
        <v>76</v>
      </c>
      <c r="B48" s="43"/>
      <c r="C48" s="43"/>
      <c r="D48" s="43"/>
      <c r="E48" s="43" t="s">
        <v>223</v>
      </c>
      <c r="F48" s="43" t="s">
        <v>223</v>
      </c>
      <c r="G48" s="43"/>
      <c r="H48" s="43"/>
      <c r="I48" s="43"/>
      <c r="J48" s="43"/>
      <c r="K48" s="43"/>
      <c r="L48" s="43"/>
      <c r="M48" s="43"/>
      <c r="N48" s="43"/>
      <c r="O48" s="43" t="s">
        <v>223</v>
      </c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0">
        <v>9</v>
      </c>
    </row>
    <row r="49" spans="1:26" x14ac:dyDescent="0.25">
      <c r="A49" s="42" t="s">
        <v>77</v>
      </c>
      <c r="B49" s="41"/>
      <c r="C49" s="41"/>
      <c r="D49" s="41"/>
      <c r="E49" s="41" t="s">
        <v>223</v>
      </c>
      <c r="F49" s="41" t="s">
        <v>223</v>
      </c>
      <c r="G49" s="41"/>
      <c r="H49" s="41"/>
      <c r="I49" s="41"/>
      <c r="J49" s="41"/>
      <c r="K49" s="41"/>
      <c r="L49" s="41"/>
      <c r="M49" s="41"/>
      <c r="N49" s="41"/>
      <c r="O49" s="41" t="s">
        <v>223</v>
      </c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0">
        <v>9</v>
      </c>
    </row>
    <row r="50" spans="1:26" x14ac:dyDescent="0.25">
      <c r="A50" s="42" t="s">
        <v>208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0">
        <v>0</v>
      </c>
    </row>
    <row r="51" spans="1:26" x14ac:dyDescent="0.25">
      <c r="A51" s="42" t="s">
        <v>122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0">
        <v>0</v>
      </c>
    </row>
    <row r="52" spans="1:26" x14ac:dyDescent="0.25">
      <c r="A52" s="42" t="s">
        <v>79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0">
        <v>0</v>
      </c>
    </row>
    <row r="53" spans="1:26" ht="45" x14ac:dyDescent="0.25">
      <c r="A53" s="45" t="s">
        <v>80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0">
        <v>0</v>
      </c>
    </row>
    <row r="54" spans="1:26" s="40" customFormat="1" x14ac:dyDescent="0.25">
      <c r="A54" s="44" t="s">
        <v>81</v>
      </c>
      <c r="B54" s="43"/>
      <c r="C54" s="43"/>
      <c r="D54" s="43"/>
      <c r="E54" s="43"/>
      <c r="F54" s="43"/>
      <c r="G54" s="43"/>
      <c r="H54" s="43" t="s">
        <v>223</v>
      </c>
      <c r="I54" s="43"/>
      <c r="J54" s="43"/>
      <c r="K54" s="43"/>
      <c r="L54" s="43"/>
      <c r="M54" s="43"/>
      <c r="N54" s="43"/>
      <c r="O54" s="43" t="s">
        <v>223</v>
      </c>
      <c r="P54" s="43"/>
      <c r="Q54" s="43" t="s">
        <v>223</v>
      </c>
      <c r="R54" s="43"/>
      <c r="S54" s="43" t="s">
        <v>223</v>
      </c>
      <c r="T54" s="43"/>
      <c r="U54" s="43"/>
      <c r="V54" s="43"/>
      <c r="W54" s="43"/>
      <c r="X54" s="43"/>
      <c r="Y54" s="43" t="s">
        <v>223</v>
      </c>
      <c r="Z54" s="40">
        <v>15</v>
      </c>
    </row>
    <row r="55" spans="1:26" x14ac:dyDescent="0.25">
      <c r="A55" s="42" t="s">
        <v>82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6" x14ac:dyDescent="0.25">
      <c r="A56" s="42" t="s">
        <v>83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6" x14ac:dyDescent="0.25">
      <c r="A57" s="42" t="s">
        <v>84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6" x14ac:dyDescent="0.25">
      <c r="A58" s="42" t="s">
        <v>85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6" x14ac:dyDescent="0.25">
      <c r="A59" s="42" t="s">
        <v>125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6" x14ac:dyDescent="0.25">
      <c r="A60" s="42" t="s">
        <v>86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6" x14ac:dyDescent="0.25">
      <c r="A61" s="42" t="s">
        <v>87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6" x14ac:dyDescent="0.25">
      <c r="A62" s="42" t="s">
        <v>199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Итоговый вариант</vt:lpstr>
      <vt:lpstr>Доля участников РДШ</vt:lpstr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2021-01-25T09:34:20Z</dcterms:modified>
</cp:coreProperties>
</file>